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evl-my.sharepoint.com/personal/hannele_heinonen_evl_fi/Documents/Innnokylän materiaali/"/>
    </mc:Choice>
  </mc:AlternateContent>
  <xr:revisionPtr revIDLastSave="0" documentId="8_{1C6D3441-93FE-49B7-8ECC-4593E592D34E}" xr6:coauthVersionLast="45" xr6:coauthVersionMax="45" xr10:uidLastSave="{00000000-0000-0000-0000-000000000000}"/>
  <bookViews>
    <workbookView xWindow="2985" yWindow="2985" windowWidth="15375" windowHeight="7875" xr2:uid="{00000000-000D-0000-FFFF-FFFF00000000}"/>
  </bookViews>
  <sheets>
    <sheet name="Lappi" sheetId="1" r:id="rId1"/>
  </sheets>
  <definedNames>
    <definedName name="_xlnm._FilterDatabase" localSheetId="0" hidden="1">Lappi!$A$6:$Y$34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1" l="1"/>
  <c r="W33" i="1"/>
  <c r="Y33" i="1" s="1"/>
  <c r="U33" i="1"/>
  <c r="T33" i="1"/>
  <c r="R33" i="1"/>
  <c r="Q33" i="1"/>
  <c r="S33" i="1" s="1"/>
  <c r="O33" i="1"/>
  <c r="N33" i="1"/>
  <c r="L33" i="1"/>
  <c r="K33" i="1"/>
  <c r="M33" i="1" s="1"/>
  <c r="I33" i="1"/>
  <c r="H33" i="1"/>
  <c r="X25" i="1"/>
  <c r="W25" i="1"/>
  <c r="Y25" i="1" s="1"/>
  <c r="U25" i="1"/>
  <c r="T25" i="1"/>
  <c r="R25" i="1"/>
  <c r="Q25" i="1"/>
  <c r="S25" i="1" s="1"/>
  <c r="O25" i="1"/>
  <c r="N25" i="1"/>
  <c r="L25" i="1"/>
  <c r="K25" i="1"/>
  <c r="M25" i="1" s="1"/>
  <c r="I25" i="1"/>
  <c r="H25" i="1"/>
  <c r="X16" i="1"/>
  <c r="W16" i="1"/>
  <c r="Y16" i="1" s="1"/>
  <c r="U16" i="1"/>
  <c r="T16" i="1"/>
  <c r="R16" i="1"/>
  <c r="Q16" i="1"/>
  <c r="S16" i="1" s="1"/>
  <c r="O16" i="1"/>
  <c r="N16" i="1"/>
  <c r="L16" i="1"/>
  <c r="K16" i="1"/>
  <c r="M16" i="1" s="1"/>
  <c r="I16" i="1"/>
  <c r="H16" i="1"/>
  <c r="F33" i="1"/>
  <c r="E33" i="1"/>
  <c r="F25" i="1"/>
  <c r="F16" i="1"/>
  <c r="E25" i="1"/>
  <c r="E16" i="1"/>
  <c r="F34" i="1" l="1"/>
  <c r="J16" i="1"/>
  <c r="V16" i="1"/>
  <c r="P25" i="1"/>
  <c r="P33" i="1"/>
  <c r="P16" i="1"/>
  <c r="J33" i="1"/>
  <c r="V33" i="1"/>
  <c r="G25" i="1"/>
  <c r="J25" i="1"/>
  <c r="V25" i="1"/>
  <c r="G16" i="1"/>
  <c r="E34" i="1"/>
  <c r="G33" i="1"/>
  <c r="Y19" i="1"/>
  <c r="Y20" i="1"/>
  <c r="Y11" i="1"/>
  <c r="Y30" i="1"/>
  <c r="Y31" i="1"/>
  <c r="Y14" i="1"/>
  <c r="Y24" i="1"/>
  <c r="V9" i="1"/>
  <c r="V27" i="1"/>
  <c r="V10" i="1"/>
  <c r="V21" i="1"/>
  <c r="V31" i="1"/>
  <c r="V23" i="1"/>
  <c r="V14" i="1"/>
  <c r="V15" i="1"/>
  <c r="S9" i="1"/>
  <c r="S27" i="1"/>
  <c r="S10" i="1"/>
  <c r="S22" i="1"/>
  <c r="S11" i="1"/>
  <c r="S29" i="1"/>
  <c r="S30" i="1"/>
  <c r="S31" i="1"/>
  <c r="S32" i="1"/>
  <c r="S12" i="1"/>
  <c r="S23" i="1"/>
  <c r="S13" i="1"/>
  <c r="S14" i="1"/>
  <c r="S24" i="1"/>
  <c r="P19" i="1"/>
  <c r="P31" i="1"/>
  <c r="M18" i="1"/>
  <c r="M19" i="1"/>
  <c r="M9" i="1"/>
  <c r="M27" i="1"/>
  <c r="M28" i="1"/>
  <c r="M30" i="1"/>
  <c r="M31" i="1"/>
  <c r="M13" i="1"/>
  <c r="M14" i="1"/>
  <c r="M24" i="1"/>
  <c r="J19" i="1"/>
  <c r="J9" i="1"/>
  <c r="J27" i="1"/>
  <c r="J10" i="1"/>
  <c r="J20" i="1"/>
  <c r="J21" i="1"/>
  <c r="J22" i="1"/>
  <c r="J28" i="1"/>
  <c r="J11" i="1"/>
  <c r="J29" i="1"/>
  <c r="J30" i="1"/>
  <c r="J31" i="1"/>
  <c r="J32" i="1"/>
  <c r="J12" i="1"/>
  <c r="J23" i="1"/>
  <c r="J13" i="1"/>
  <c r="J14" i="1"/>
  <c r="J15" i="1"/>
  <c r="G18" i="1"/>
  <c r="G19" i="1"/>
  <c r="G9" i="1"/>
  <c r="G27" i="1"/>
  <c r="G10" i="1"/>
  <c r="G20" i="1"/>
  <c r="G21" i="1"/>
  <c r="G22" i="1"/>
  <c r="G28" i="1"/>
  <c r="G11" i="1"/>
  <c r="G29" i="1"/>
  <c r="G30" i="1"/>
  <c r="G31" i="1"/>
  <c r="G32" i="1"/>
  <c r="G12" i="1"/>
  <c r="G23" i="1"/>
  <c r="G13" i="1"/>
  <c r="G14" i="1"/>
  <c r="G24" i="1"/>
  <c r="G15" i="1"/>
  <c r="X34" i="1"/>
  <c r="W34" i="1"/>
  <c r="U34" i="1"/>
  <c r="T34" i="1"/>
  <c r="R34" i="1"/>
  <c r="Q34" i="1"/>
  <c r="O34" i="1"/>
  <c r="N34" i="1"/>
  <c r="L34" i="1"/>
  <c r="K34" i="1"/>
  <c r="I34" i="1"/>
  <c r="H34" i="1"/>
  <c r="G34" i="1" l="1"/>
  <c r="M34" i="1"/>
  <c r="S34" i="1"/>
  <c r="Y34" i="1"/>
  <c r="J34" i="1"/>
  <c r="P34" i="1"/>
  <c r="V34" i="1"/>
</calcChain>
</file>

<file path=xl/sharedStrings.xml><?xml version="1.0" encoding="utf-8"?>
<sst xmlns="http://schemas.openxmlformats.org/spreadsheetml/2006/main" count="78" uniqueCount="74">
  <si>
    <t>000204</t>
  </si>
  <si>
    <t>Enontekiö</t>
  </si>
  <si>
    <t>000212</t>
  </si>
  <si>
    <t>Inari</t>
  </si>
  <si>
    <t>000217</t>
  </si>
  <si>
    <t>Kemi</t>
  </si>
  <si>
    <t>000218</t>
  </si>
  <si>
    <t>Keminmaa</t>
  </si>
  <si>
    <t>000219</t>
  </si>
  <si>
    <t>Kemijärvi</t>
  </si>
  <si>
    <t>000223</t>
  </si>
  <si>
    <t>Kittilä</t>
  </si>
  <si>
    <t>000225</t>
  </si>
  <si>
    <t>Kolari</t>
  </si>
  <si>
    <t>000236</t>
  </si>
  <si>
    <t>Muonio</t>
  </si>
  <si>
    <t>000245</t>
  </si>
  <si>
    <t>Pelkosenniemi</t>
  </si>
  <si>
    <t>000248</t>
  </si>
  <si>
    <t>Posio</t>
  </si>
  <si>
    <t>000255</t>
  </si>
  <si>
    <t>Ranua</t>
  </si>
  <si>
    <t>000259</t>
  </si>
  <si>
    <t>Rovaniemi</t>
  </si>
  <si>
    <t>000260</t>
  </si>
  <si>
    <t>Salla</t>
  </si>
  <si>
    <t>000264</t>
  </si>
  <si>
    <t>Simo</t>
  </si>
  <si>
    <t>000265</t>
  </si>
  <si>
    <t>Sodankylä</t>
  </si>
  <si>
    <t>000268</t>
  </si>
  <si>
    <t>Tervola</t>
  </si>
  <si>
    <t>000270</t>
  </si>
  <si>
    <t>Tornio</t>
  </si>
  <si>
    <t>000271</t>
  </si>
  <si>
    <t>Pello</t>
  </si>
  <si>
    <t>000275</t>
  </si>
  <si>
    <t>Utsjoki</t>
  </si>
  <si>
    <t>000280</t>
  </si>
  <si>
    <t>Ylitornio</t>
  </si>
  <si>
    <t>VARHAISKASVATUS-, NUORISO- JA RIPPIKOULUTYÖ</t>
  </si>
  <si>
    <t xml:space="preserve">Rippikoulun käyneistä pieni osa nuorista on yli 15-vuotiaita. Verrattaessa rippikoulun käyneitä kaikkien 15-vuotiaiden määrään luku voi tällöin ylittää sadan. Tämä näkyy erityisesti pienissä seurakunnissa. </t>
  </si>
  <si>
    <t xml:space="preserve">Päiväkerhojen, pyhäkoulujen ja varhaisnuorten kerhojen tavoittavuus %  kunnan ikäluokasta on suuntaa antava luku. Sama lapsi saattaa osallistua esim. kahteen eri päiväkerhoryhmään. Tällöin hänet on tilastoitu jäsenten määrässä kahtena, mutta ikäluokassa hän on vain kerran. </t>
  </si>
  <si>
    <t>SÄÄNNÖLLISEN RYHMÄTOIMINNAN JA RIPPIKOLUJEN TAVOITTAVUUS %  KUNNAN IKÄLUOKASTA 2016 TALOUSALUEITTAIN</t>
  </si>
  <si>
    <t>Koko maa</t>
  </si>
  <si>
    <t>Oulun hiippakunta</t>
  </si>
  <si>
    <t>Kemi-Tornion rovastikunta</t>
  </si>
  <si>
    <t>Lapin rovastikunta</t>
  </si>
  <si>
    <t>Rovaniemen rovastikunta</t>
  </si>
  <si>
    <t>Rippikoulun käyneet yhteensä</t>
  </si>
  <si>
    <t>Kunnan 15-vuotiaat</t>
  </si>
  <si>
    <t xml:space="preserve"> % 15-vuotiaista </t>
  </si>
  <si>
    <t>Jäseniä päivä-kerhoissa</t>
  </si>
  <si>
    <t>Kunnan 3─5-vuotiaat</t>
  </si>
  <si>
    <t>% 3─5-vuotiaista</t>
  </si>
  <si>
    <t>Jäseniä pyhäkouluissa</t>
  </si>
  <si>
    <t>Kunnan 4─10-vuotiaat</t>
  </si>
  <si>
    <t>% 4─10-vuotiaista</t>
  </si>
  <si>
    <t>Koululaisten aamu- ja iltapäivä-toimintaan osallistuneet</t>
  </si>
  <si>
    <t>Kunnan 7─8-vuotiaat</t>
  </si>
  <si>
    <t>% 7─8-vuotiaista</t>
  </si>
  <si>
    <t>Jäseniä varhais-nuorten kerhoissa</t>
  </si>
  <si>
    <t>Kunnan 7─14-vuotiaat</t>
  </si>
  <si>
    <t>% 7─14-vuotiaista</t>
  </si>
  <si>
    <t>Jäseniä nuorten kerhoissa</t>
  </si>
  <si>
    <t>Kunnan 15─18-vuotiaat</t>
  </si>
  <si>
    <t>% 15─18-vuotiaista</t>
  </si>
  <si>
    <t>Jäseniä partio-ryhmissä</t>
  </si>
  <si>
    <t>Seurakunta</t>
  </si>
  <si>
    <t>Srk-koodi</t>
  </si>
  <si>
    <t>Lapin maakunta</t>
  </si>
  <si>
    <t>Yhteensä</t>
  </si>
  <si>
    <t>Yhteensä (Lapin maakunta)</t>
  </si>
  <si>
    <t>Lähde: Kirkkohallitus ja Tilastokeskus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</si>
</sst>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i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" fontId="19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NumberFormat="1" applyFont="1"/>
    <xf numFmtId="4" fontId="18" fillId="0" borderId="0" xfId="0" applyNumberFormat="1" applyFont="1"/>
    <xf numFmtId="4" fontId="22" fillId="0" borderId="0" xfId="0" applyNumberFormat="1" applyFont="1"/>
    <xf numFmtId="3" fontId="22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  <xf numFmtId="3" fontId="24" fillId="0" borderId="0" xfId="0" applyNumberFormat="1" applyFont="1"/>
    <xf numFmtId="4" fontId="26" fillId="0" borderId="0" xfId="0" applyNumberFormat="1" applyFont="1"/>
    <xf numFmtId="4" fontId="27" fillId="0" borderId="0" xfId="0" applyNumberFormat="1" applyFont="1"/>
    <xf numFmtId="3" fontId="19" fillId="0" borderId="0" xfId="0" applyNumberFormat="1" applyFont="1"/>
    <xf numFmtId="0" fontId="29" fillId="0" borderId="0" xfId="0" applyNumberFormat="1" applyFont="1" applyFill="1"/>
    <xf numFmtId="3" fontId="29" fillId="0" borderId="0" xfId="0" applyNumberFormat="1" applyFont="1" applyFill="1"/>
    <xf numFmtId="0" fontId="29" fillId="0" borderId="0" xfId="0" applyFont="1" applyFill="1"/>
    <xf numFmtId="0" fontId="29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9" fillId="0" borderId="11" xfId="0" applyFont="1" applyBorder="1"/>
    <xf numFmtId="0" fontId="29" fillId="0" borderId="11" xfId="0" applyNumberFormat="1" applyFont="1" applyBorder="1"/>
    <xf numFmtId="3" fontId="29" fillId="0" borderId="11" xfId="0" applyNumberFormat="1" applyFont="1" applyBorder="1"/>
    <xf numFmtId="164" fontId="28" fillId="0" borderId="0" xfId="0" applyNumberFormat="1" applyFont="1"/>
    <xf numFmtId="164" fontId="25" fillId="0" borderId="0" xfId="0" applyNumberFormat="1" applyFont="1"/>
    <xf numFmtId="165" fontId="31" fillId="0" borderId="0" xfId="0" applyNumberFormat="1" applyFont="1"/>
    <xf numFmtId="165" fontId="28" fillId="0" borderId="0" xfId="0" applyNumberFormat="1" applyFont="1"/>
    <xf numFmtId="165" fontId="25" fillId="0" borderId="0" xfId="0" applyNumberFormat="1" applyFont="1"/>
    <xf numFmtId="0" fontId="31" fillId="0" borderId="0" xfId="0" applyFont="1"/>
    <xf numFmtId="164" fontId="21" fillId="0" borderId="12" xfId="0" applyNumberFormat="1" applyFont="1" applyBorder="1" applyAlignment="1">
      <alignment horizontal="center" wrapText="1"/>
    </xf>
    <xf numFmtId="165" fontId="30" fillId="0" borderId="13" xfId="0" applyNumberFormat="1" applyFont="1" applyFill="1" applyBorder="1"/>
    <xf numFmtId="165" fontId="31" fillId="0" borderId="13" xfId="0" applyNumberFormat="1" applyFont="1" applyBorder="1"/>
    <xf numFmtId="165" fontId="30" fillId="0" borderId="14" xfId="0" applyNumberFormat="1" applyFont="1" applyBorder="1"/>
    <xf numFmtId="165" fontId="30" fillId="0" borderId="13" xfId="0" applyNumberFormat="1" applyFont="1" applyBorder="1"/>
    <xf numFmtId="165" fontId="21" fillId="0" borderId="12" xfId="0" applyNumberFormat="1" applyFont="1" applyBorder="1" applyAlignment="1">
      <alignment horizontal="center" wrapText="1"/>
    </xf>
    <xf numFmtId="4" fontId="19" fillId="0" borderId="12" xfId="0" applyNumberFormat="1" applyFont="1" applyBorder="1" applyAlignment="1">
      <alignment wrapText="1"/>
    </xf>
    <xf numFmtId="0" fontId="29" fillId="0" borderId="13" xfId="0" applyNumberFormat="1" applyFont="1" applyFill="1" applyBorder="1"/>
    <xf numFmtId="0" fontId="19" fillId="0" borderId="13" xfId="0" applyNumberFormat="1" applyFont="1" applyBorder="1"/>
    <xf numFmtId="0" fontId="29" fillId="0" borderId="14" xfId="0" applyNumberFormat="1" applyFont="1" applyBorder="1"/>
    <xf numFmtId="0" fontId="29" fillId="0" borderId="13" xfId="0" applyNumberFormat="1" applyFont="1" applyBorder="1"/>
    <xf numFmtId="0" fontId="29" fillId="0" borderId="16" xfId="0" applyNumberFormat="1" applyFont="1" applyBorder="1"/>
    <xf numFmtId="0" fontId="29" fillId="0" borderId="15" xfId="0" applyNumberFormat="1" applyFont="1" applyBorder="1"/>
    <xf numFmtId="3" fontId="29" fillId="0" borderId="16" xfId="0" applyNumberFormat="1" applyFont="1" applyBorder="1"/>
    <xf numFmtId="165" fontId="30" fillId="0" borderId="15" xfId="0" applyNumberFormat="1" applyFont="1" applyBorder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workbookViewId="0"/>
  </sheetViews>
  <sheetFormatPr defaultRowHeight="13.5" x14ac:dyDescent="0.25"/>
  <cols>
    <col min="1" max="1" width="3.85546875" style="4" customWidth="1"/>
    <col min="2" max="2" width="4.85546875" style="4" customWidth="1"/>
    <col min="3" max="3" width="7.140625" style="4" customWidth="1"/>
    <col min="4" max="4" width="10.85546875" style="4" customWidth="1"/>
    <col min="5" max="6" width="9.140625" style="14"/>
    <col min="7" max="7" width="9.140625" style="26"/>
    <col min="8" max="8" width="10.85546875" style="14" bestFit="1" customWidth="1"/>
    <col min="9" max="9" width="9.140625" style="14"/>
    <col min="10" max="10" width="9.140625" style="26"/>
    <col min="11" max="12" width="9.140625" style="14"/>
    <col min="13" max="13" width="9.140625" style="26"/>
    <col min="14" max="15" width="9.140625" style="14"/>
    <col min="16" max="16" width="9.140625" style="29"/>
    <col min="17" max="18" width="9.140625" style="14"/>
    <col min="19" max="19" width="9.140625" style="29"/>
    <col min="20" max="20" width="9.140625" style="14"/>
    <col min="21" max="21" width="11.5703125" style="14" bestFit="1" customWidth="1"/>
    <col min="22" max="22" width="11.5703125" style="29" customWidth="1"/>
    <col min="23" max="24" width="9.140625" style="14"/>
    <col min="25" max="25" width="11.5703125" style="29" customWidth="1"/>
    <col min="26" max="16384" width="9.140625" style="4"/>
  </cols>
  <sheetData>
    <row r="1" spans="1:25" s="10" customFormat="1" ht="18" x14ac:dyDescent="0.25">
      <c r="A1" s="9" t="s">
        <v>40</v>
      </c>
      <c r="E1" s="11"/>
      <c r="F1" s="11"/>
      <c r="G1" s="25"/>
      <c r="H1" s="11"/>
      <c r="I1" s="11"/>
      <c r="J1" s="25"/>
      <c r="K1" s="11"/>
      <c r="L1" s="11"/>
      <c r="M1" s="25"/>
      <c r="N1" s="11"/>
      <c r="O1" s="11"/>
      <c r="P1" s="28"/>
      <c r="Q1" s="11"/>
      <c r="R1" s="11"/>
      <c r="S1" s="28"/>
      <c r="T1" s="11"/>
      <c r="U1" s="11"/>
      <c r="V1" s="28"/>
      <c r="W1" s="11"/>
      <c r="X1" s="11"/>
      <c r="Y1" s="28"/>
    </row>
    <row r="2" spans="1:25" s="10" customFormat="1" ht="18" x14ac:dyDescent="0.25">
      <c r="A2" s="12" t="s">
        <v>43</v>
      </c>
      <c r="E2" s="11"/>
      <c r="F2" s="11"/>
      <c r="G2" s="25"/>
      <c r="H2" s="11"/>
      <c r="I2" s="11"/>
      <c r="J2" s="25"/>
      <c r="K2" s="11"/>
      <c r="L2" s="11"/>
      <c r="M2" s="25"/>
      <c r="N2" s="11"/>
      <c r="O2" s="11"/>
      <c r="P2" s="28"/>
      <c r="Q2" s="11"/>
      <c r="R2" s="11"/>
      <c r="S2" s="28"/>
      <c r="T2" s="11"/>
      <c r="U2" s="11"/>
      <c r="V2" s="28"/>
      <c r="W2" s="11"/>
      <c r="X2" s="11"/>
      <c r="Y2" s="28"/>
    </row>
    <row r="3" spans="1:25" s="7" customFormat="1" ht="15.75" x14ac:dyDescent="0.25">
      <c r="A3" s="13" t="s">
        <v>41</v>
      </c>
      <c r="E3" s="8"/>
      <c r="F3" s="8"/>
      <c r="G3" s="24"/>
      <c r="H3" s="8"/>
      <c r="I3" s="8"/>
      <c r="J3" s="24"/>
      <c r="K3" s="8"/>
      <c r="L3" s="8"/>
      <c r="M3" s="24"/>
      <c r="N3" s="8"/>
      <c r="O3" s="8"/>
      <c r="P3" s="27"/>
      <c r="Q3" s="8"/>
      <c r="R3" s="8"/>
      <c r="S3" s="27"/>
      <c r="T3" s="8"/>
      <c r="U3" s="8"/>
      <c r="V3" s="27"/>
      <c r="W3" s="8"/>
      <c r="X3" s="8"/>
      <c r="Y3" s="27"/>
    </row>
    <row r="4" spans="1:25" s="7" customFormat="1" ht="15.75" x14ac:dyDescent="0.25">
      <c r="A4" s="13" t="s">
        <v>42</v>
      </c>
      <c r="E4" s="8"/>
      <c r="F4" s="8"/>
      <c r="G4" s="24"/>
      <c r="H4" s="8"/>
      <c r="I4" s="8"/>
      <c r="J4" s="24"/>
      <c r="K4" s="8"/>
      <c r="L4" s="8"/>
      <c r="M4" s="24"/>
      <c r="N4" s="8"/>
      <c r="O4" s="8"/>
      <c r="P4" s="27"/>
      <c r="Q4" s="8"/>
      <c r="R4" s="8"/>
      <c r="S4" s="27"/>
      <c r="T4" s="8"/>
      <c r="U4" s="8"/>
      <c r="V4" s="27"/>
      <c r="W4" s="8"/>
      <c r="X4" s="8"/>
      <c r="Y4" s="27"/>
    </row>
    <row r="6" spans="1:25" ht="67.5" x14ac:dyDescent="0.25">
      <c r="A6" s="1"/>
      <c r="B6" s="1"/>
      <c r="C6" s="1" t="s">
        <v>69</v>
      </c>
      <c r="D6" s="36" t="s">
        <v>68</v>
      </c>
      <c r="E6" s="2" t="s">
        <v>49</v>
      </c>
      <c r="F6" s="2" t="s">
        <v>50</v>
      </c>
      <c r="G6" s="30" t="s">
        <v>51</v>
      </c>
      <c r="H6" s="2" t="s">
        <v>52</v>
      </c>
      <c r="I6" s="2" t="s">
        <v>53</v>
      </c>
      <c r="J6" s="35" t="s">
        <v>54</v>
      </c>
      <c r="K6" s="2" t="s">
        <v>55</v>
      </c>
      <c r="L6" s="2" t="s">
        <v>56</v>
      </c>
      <c r="M6" s="35" t="s">
        <v>57</v>
      </c>
      <c r="N6" s="3" t="s">
        <v>58</v>
      </c>
      <c r="O6" s="2" t="s">
        <v>59</v>
      </c>
      <c r="P6" s="35" t="s">
        <v>60</v>
      </c>
      <c r="Q6" s="2" t="s">
        <v>61</v>
      </c>
      <c r="R6" s="2" t="s">
        <v>62</v>
      </c>
      <c r="S6" s="35" t="s">
        <v>63</v>
      </c>
      <c r="T6" s="2" t="s">
        <v>64</v>
      </c>
      <c r="U6" s="2" t="s">
        <v>65</v>
      </c>
      <c r="V6" s="35" t="s">
        <v>66</v>
      </c>
      <c r="W6" s="2" t="s">
        <v>67</v>
      </c>
      <c r="X6" s="2" t="s">
        <v>62</v>
      </c>
      <c r="Y6" s="35" t="s">
        <v>63</v>
      </c>
    </row>
    <row r="7" spans="1:25" s="17" customFormat="1" x14ac:dyDescent="0.25">
      <c r="A7" s="15" t="s">
        <v>70</v>
      </c>
      <c r="B7" s="15"/>
      <c r="C7" s="15"/>
      <c r="D7" s="37"/>
      <c r="E7" s="16"/>
      <c r="F7" s="16"/>
      <c r="G7" s="31"/>
      <c r="H7" s="16"/>
      <c r="I7" s="16"/>
      <c r="J7" s="31"/>
      <c r="K7" s="16"/>
      <c r="L7" s="16"/>
      <c r="M7" s="31"/>
      <c r="N7" s="16"/>
      <c r="O7" s="16"/>
      <c r="P7" s="31"/>
      <c r="Q7" s="16"/>
      <c r="R7" s="16"/>
      <c r="S7" s="31"/>
      <c r="T7" s="16"/>
      <c r="U7" s="16"/>
      <c r="V7" s="31"/>
      <c r="W7" s="16"/>
      <c r="X7" s="16"/>
      <c r="Y7" s="31"/>
    </row>
    <row r="8" spans="1:25" s="17" customFormat="1" x14ac:dyDescent="0.25">
      <c r="A8" s="15"/>
      <c r="B8" s="18" t="s">
        <v>46</v>
      </c>
      <c r="C8" s="15"/>
      <c r="D8" s="37"/>
      <c r="E8" s="16"/>
      <c r="F8" s="16"/>
      <c r="G8" s="31"/>
      <c r="H8" s="16"/>
      <c r="I8" s="16"/>
      <c r="J8" s="31"/>
      <c r="K8" s="16"/>
      <c r="L8" s="16"/>
      <c r="M8" s="31"/>
      <c r="N8" s="16"/>
      <c r="O8" s="16"/>
      <c r="P8" s="31"/>
      <c r="Q8" s="16"/>
      <c r="R8" s="16"/>
      <c r="S8" s="31"/>
      <c r="T8" s="16"/>
      <c r="U8" s="16"/>
      <c r="V8" s="31"/>
      <c r="W8" s="16"/>
      <c r="X8" s="16"/>
      <c r="Y8" s="31"/>
    </row>
    <row r="9" spans="1:25" x14ac:dyDescent="0.25">
      <c r="A9" s="5"/>
      <c r="B9" s="5"/>
      <c r="C9" s="5" t="s">
        <v>4</v>
      </c>
      <c r="D9" s="38" t="s">
        <v>5</v>
      </c>
      <c r="E9" s="14">
        <v>180</v>
      </c>
      <c r="F9" s="14">
        <v>207</v>
      </c>
      <c r="G9" s="32">
        <f t="shared" ref="G9:G33" si="0">E9/F9*100</f>
        <v>86.956521739130437</v>
      </c>
      <c r="H9" s="14">
        <v>70</v>
      </c>
      <c r="I9" s="14">
        <v>624</v>
      </c>
      <c r="J9" s="32">
        <f t="shared" ref="J9:J16" si="1">H9/I9*100</f>
        <v>11.217948717948719</v>
      </c>
      <c r="K9" s="14">
        <v>5</v>
      </c>
      <c r="L9" s="14">
        <v>1566</v>
      </c>
      <c r="M9" s="32">
        <f>K9/L9*100</f>
        <v>0.31928480204342274</v>
      </c>
      <c r="O9" s="14">
        <v>437</v>
      </c>
      <c r="P9" s="32"/>
      <c r="Q9" s="14">
        <v>104</v>
      </c>
      <c r="R9" s="14">
        <v>1704</v>
      </c>
      <c r="S9" s="32">
        <f t="shared" ref="S9:S14" si="2">Q9/R9*100</f>
        <v>6.103286384976526</v>
      </c>
      <c r="T9" s="14">
        <v>32</v>
      </c>
      <c r="U9" s="14">
        <v>905</v>
      </c>
      <c r="V9" s="32">
        <f>T9/U9*100</f>
        <v>3.535911602209945</v>
      </c>
      <c r="X9" s="14">
        <v>1704</v>
      </c>
      <c r="Y9" s="32"/>
    </row>
    <row r="10" spans="1:25" x14ac:dyDescent="0.25">
      <c r="A10" s="5"/>
      <c r="B10" s="5"/>
      <c r="C10" s="5" t="s">
        <v>6</v>
      </c>
      <c r="D10" s="38" t="s">
        <v>7</v>
      </c>
      <c r="E10" s="14">
        <v>86</v>
      </c>
      <c r="F10" s="14">
        <v>88</v>
      </c>
      <c r="G10" s="32">
        <f t="shared" si="0"/>
        <v>97.727272727272734</v>
      </c>
      <c r="H10" s="14">
        <v>72</v>
      </c>
      <c r="I10" s="14">
        <v>309</v>
      </c>
      <c r="J10" s="32">
        <f t="shared" si="1"/>
        <v>23.300970873786408</v>
      </c>
      <c r="L10" s="14">
        <v>707</v>
      </c>
      <c r="M10" s="32"/>
      <c r="O10" s="14">
        <v>209</v>
      </c>
      <c r="P10" s="32"/>
      <c r="Q10" s="14">
        <v>126</v>
      </c>
      <c r="R10" s="14">
        <v>813</v>
      </c>
      <c r="S10" s="32">
        <f t="shared" si="2"/>
        <v>15.498154981549817</v>
      </c>
      <c r="T10" s="14">
        <v>37</v>
      </c>
      <c r="U10" s="14">
        <v>431</v>
      </c>
      <c r="V10" s="32">
        <f>T10/U10*100</f>
        <v>8.5846867749419946</v>
      </c>
      <c r="X10" s="14">
        <v>813</v>
      </c>
      <c r="Y10" s="32"/>
    </row>
    <row r="11" spans="1:25" x14ac:dyDescent="0.25">
      <c r="A11" s="5"/>
      <c r="B11" s="5"/>
      <c r="C11" s="5" t="s">
        <v>34</v>
      </c>
      <c r="D11" s="38" t="s">
        <v>35</v>
      </c>
      <c r="E11" s="14">
        <v>29</v>
      </c>
      <c r="F11" s="14">
        <v>37</v>
      </c>
      <c r="G11" s="32">
        <f t="shared" si="0"/>
        <v>78.378378378378372</v>
      </c>
      <c r="H11" s="14">
        <v>62</v>
      </c>
      <c r="I11" s="14">
        <v>64</v>
      </c>
      <c r="J11" s="32">
        <f t="shared" si="1"/>
        <v>96.875</v>
      </c>
      <c r="L11" s="14">
        <v>140</v>
      </c>
      <c r="M11" s="32"/>
      <c r="O11" s="14">
        <v>38</v>
      </c>
      <c r="P11" s="32"/>
      <c r="Q11" s="14">
        <v>90</v>
      </c>
      <c r="R11" s="14">
        <v>204</v>
      </c>
      <c r="S11" s="32">
        <f t="shared" si="2"/>
        <v>44.117647058823529</v>
      </c>
      <c r="U11" s="14">
        <v>117</v>
      </c>
      <c r="V11" s="32"/>
      <c r="W11" s="14">
        <v>48</v>
      </c>
      <c r="X11" s="14">
        <v>204</v>
      </c>
      <c r="Y11" s="32">
        <f>W11/X11*100</f>
        <v>23.52941176470588</v>
      </c>
    </row>
    <row r="12" spans="1:25" x14ac:dyDescent="0.25">
      <c r="A12" s="5"/>
      <c r="B12" s="5"/>
      <c r="C12" s="5" t="s">
        <v>26</v>
      </c>
      <c r="D12" s="38" t="s">
        <v>27</v>
      </c>
      <c r="E12" s="14">
        <v>41</v>
      </c>
      <c r="F12" s="14">
        <v>41</v>
      </c>
      <c r="G12" s="32">
        <f t="shared" si="0"/>
        <v>100</v>
      </c>
      <c r="H12" s="14">
        <v>8</v>
      </c>
      <c r="I12" s="14">
        <v>103</v>
      </c>
      <c r="J12" s="32">
        <f t="shared" si="1"/>
        <v>7.7669902912621351</v>
      </c>
      <c r="L12" s="14">
        <v>245</v>
      </c>
      <c r="M12" s="32"/>
      <c r="O12" s="14">
        <v>71</v>
      </c>
      <c r="P12" s="32"/>
      <c r="Q12" s="14">
        <v>27</v>
      </c>
      <c r="R12" s="14">
        <v>313</v>
      </c>
      <c r="S12" s="32">
        <f t="shared" si="2"/>
        <v>8.6261980830670915</v>
      </c>
      <c r="U12" s="14">
        <v>149</v>
      </c>
      <c r="V12" s="32"/>
      <c r="X12" s="14">
        <v>313</v>
      </c>
      <c r="Y12" s="32"/>
    </row>
    <row r="13" spans="1:25" x14ac:dyDescent="0.25">
      <c r="A13" s="5"/>
      <c r="B13" s="5"/>
      <c r="C13" s="5" t="s">
        <v>30</v>
      </c>
      <c r="D13" s="38" t="s">
        <v>31</v>
      </c>
      <c r="E13" s="14">
        <v>26</v>
      </c>
      <c r="F13" s="14">
        <v>34</v>
      </c>
      <c r="G13" s="32">
        <f t="shared" si="0"/>
        <v>76.470588235294116</v>
      </c>
      <c r="H13" s="14">
        <v>37</v>
      </c>
      <c r="I13" s="14">
        <v>85</v>
      </c>
      <c r="J13" s="32">
        <f t="shared" si="1"/>
        <v>43.529411764705884</v>
      </c>
      <c r="K13" s="14">
        <v>9</v>
      </c>
      <c r="L13" s="14">
        <v>206</v>
      </c>
      <c r="M13" s="32">
        <f>K13/L13*100</f>
        <v>4.3689320388349513</v>
      </c>
      <c r="O13" s="14">
        <v>59</v>
      </c>
      <c r="P13" s="32"/>
      <c r="Q13" s="14">
        <v>21</v>
      </c>
      <c r="R13" s="14">
        <v>256</v>
      </c>
      <c r="S13" s="32">
        <f t="shared" si="2"/>
        <v>8.203125</v>
      </c>
      <c r="U13" s="14">
        <v>155</v>
      </c>
      <c r="V13" s="32"/>
      <c r="X13" s="14">
        <v>256</v>
      </c>
      <c r="Y13" s="32"/>
    </row>
    <row r="14" spans="1:25" x14ac:dyDescent="0.25">
      <c r="A14" s="5"/>
      <c r="B14" s="5"/>
      <c r="C14" s="5" t="s">
        <v>32</v>
      </c>
      <c r="D14" s="38" t="s">
        <v>33</v>
      </c>
      <c r="E14" s="14">
        <v>241</v>
      </c>
      <c r="F14" s="14">
        <v>269</v>
      </c>
      <c r="G14" s="32">
        <f t="shared" si="0"/>
        <v>89.591078066914491</v>
      </c>
      <c r="H14" s="14">
        <v>448</v>
      </c>
      <c r="I14" s="14">
        <v>800</v>
      </c>
      <c r="J14" s="32">
        <f t="shared" si="1"/>
        <v>56.000000000000007</v>
      </c>
      <c r="K14" s="14">
        <v>48</v>
      </c>
      <c r="L14" s="14">
        <v>1911</v>
      </c>
      <c r="M14" s="32">
        <f>K14/L14*100</f>
        <v>2.5117739403453689</v>
      </c>
      <c r="O14" s="14">
        <v>556</v>
      </c>
      <c r="P14" s="32"/>
      <c r="Q14" s="14">
        <v>142</v>
      </c>
      <c r="R14" s="14">
        <v>2188</v>
      </c>
      <c r="S14" s="32">
        <f t="shared" si="2"/>
        <v>6.4899451553930527</v>
      </c>
      <c r="T14" s="14">
        <v>18</v>
      </c>
      <c r="U14" s="14">
        <v>1102</v>
      </c>
      <c r="V14" s="32">
        <f>T14/U14*100</f>
        <v>1.6333938294010888</v>
      </c>
      <c r="W14" s="14">
        <v>91</v>
      </c>
      <c r="X14" s="14">
        <v>2188</v>
      </c>
      <c r="Y14" s="32">
        <f>W14/X14*100</f>
        <v>4.1590493601462528</v>
      </c>
    </row>
    <row r="15" spans="1:25" x14ac:dyDescent="0.25">
      <c r="A15" s="5"/>
      <c r="B15" s="5"/>
      <c r="C15" s="5" t="s">
        <v>38</v>
      </c>
      <c r="D15" s="38" t="s">
        <v>39</v>
      </c>
      <c r="E15" s="14">
        <v>40</v>
      </c>
      <c r="F15" s="14">
        <v>45</v>
      </c>
      <c r="G15" s="32">
        <f t="shared" si="0"/>
        <v>88.888888888888886</v>
      </c>
      <c r="H15" s="14">
        <v>20</v>
      </c>
      <c r="I15" s="14">
        <v>84</v>
      </c>
      <c r="J15" s="32">
        <f t="shared" si="1"/>
        <v>23.809523809523807</v>
      </c>
      <c r="L15" s="14">
        <v>206</v>
      </c>
      <c r="M15" s="32"/>
      <c r="O15" s="14">
        <v>61</v>
      </c>
      <c r="P15" s="32"/>
      <c r="R15" s="14">
        <v>250</v>
      </c>
      <c r="S15" s="32"/>
      <c r="T15" s="14">
        <v>14</v>
      </c>
      <c r="U15" s="14">
        <v>178</v>
      </c>
      <c r="V15" s="32">
        <f>T15/U15*100</f>
        <v>7.8651685393258424</v>
      </c>
      <c r="X15" s="14">
        <v>250</v>
      </c>
      <c r="Y15" s="32"/>
    </row>
    <row r="16" spans="1:25" s="20" customFormat="1" x14ac:dyDescent="0.25">
      <c r="B16" s="21"/>
      <c r="C16" s="22" t="s">
        <v>71</v>
      </c>
      <c r="D16" s="39"/>
      <c r="E16" s="23">
        <f>SUM(E9:E15)</f>
        <v>643</v>
      </c>
      <c r="F16" s="23">
        <f>SUM(F9:F15)</f>
        <v>721</v>
      </c>
      <c r="G16" s="33">
        <f t="shared" si="0"/>
        <v>89.181692094313462</v>
      </c>
      <c r="H16" s="23">
        <f>SUM(H9:H15)</f>
        <v>717</v>
      </c>
      <c r="I16" s="23">
        <f>SUM(I9:I15)</f>
        <v>2069</v>
      </c>
      <c r="J16" s="33">
        <f t="shared" si="1"/>
        <v>34.654422426292896</v>
      </c>
      <c r="K16" s="23">
        <f>SUM(K9:K15)</f>
        <v>62</v>
      </c>
      <c r="L16" s="23">
        <f>SUM(L9:L15)</f>
        <v>4981</v>
      </c>
      <c r="M16" s="33">
        <f>K16/L16*100</f>
        <v>1.2447299739008231</v>
      </c>
      <c r="N16" s="23">
        <f>SUM(N9:N15)</f>
        <v>0</v>
      </c>
      <c r="O16" s="23">
        <f>SUM(O9:O15)</f>
        <v>1431</v>
      </c>
      <c r="P16" s="33">
        <f>N16/O16*100</f>
        <v>0</v>
      </c>
      <c r="Q16" s="23">
        <f>SUM(Q9:Q15)</f>
        <v>510</v>
      </c>
      <c r="R16" s="23">
        <f>SUM(R9:R15)</f>
        <v>5728</v>
      </c>
      <c r="S16" s="33">
        <f>Q16/R16*100</f>
        <v>8.9036312849162016</v>
      </c>
      <c r="T16" s="23">
        <f>SUM(T9:T15)</f>
        <v>101</v>
      </c>
      <c r="U16" s="23">
        <f>SUM(U9:U15)</f>
        <v>3037</v>
      </c>
      <c r="V16" s="33">
        <f>T16/U16*100</f>
        <v>3.3256503128086932</v>
      </c>
      <c r="W16" s="23">
        <f>SUM(W9:W15)</f>
        <v>139</v>
      </c>
      <c r="X16" s="23">
        <f>SUM(X9:X15)</f>
        <v>5728</v>
      </c>
      <c r="Y16" s="33">
        <f>W16/X16*100</f>
        <v>2.4266759776536313</v>
      </c>
    </row>
    <row r="17" spans="1:25" s="20" customFormat="1" x14ac:dyDescent="0.25">
      <c r="B17" s="18" t="s">
        <v>47</v>
      </c>
      <c r="C17" s="18"/>
      <c r="D17" s="40"/>
      <c r="E17" s="19"/>
      <c r="F17" s="19"/>
      <c r="G17" s="34"/>
      <c r="H17" s="19"/>
      <c r="I17" s="19"/>
      <c r="J17" s="34"/>
      <c r="K17" s="19"/>
      <c r="L17" s="19"/>
      <c r="M17" s="34"/>
      <c r="N17" s="19"/>
      <c r="O17" s="19"/>
      <c r="P17" s="34"/>
      <c r="Q17" s="19"/>
      <c r="R17" s="19"/>
      <c r="S17" s="34"/>
      <c r="T17" s="19"/>
      <c r="U17" s="19"/>
      <c r="V17" s="34"/>
      <c r="W17" s="19"/>
      <c r="X17" s="19"/>
      <c r="Y17" s="34"/>
    </row>
    <row r="18" spans="1:25" x14ac:dyDescent="0.25">
      <c r="A18" s="5"/>
      <c r="B18" s="5"/>
      <c r="C18" s="5" t="s">
        <v>0</v>
      </c>
      <c r="D18" s="38" t="s">
        <v>1</v>
      </c>
      <c r="E18" s="14">
        <v>11</v>
      </c>
      <c r="F18" s="14">
        <v>13</v>
      </c>
      <c r="G18" s="32">
        <f t="shared" si="0"/>
        <v>84.615384615384613</v>
      </c>
      <c r="I18" s="14">
        <v>58</v>
      </c>
      <c r="J18" s="32"/>
      <c r="K18" s="14">
        <v>3</v>
      </c>
      <c r="L18" s="14">
        <v>128</v>
      </c>
      <c r="M18" s="32">
        <f>K18/L18*100</f>
        <v>2.34375</v>
      </c>
      <c r="O18" s="14">
        <v>35</v>
      </c>
      <c r="P18" s="32"/>
      <c r="R18" s="14">
        <v>113</v>
      </c>
      <c r="S18" s="32"/>
      <c r="U18" s="14">
        <v>65</v>
      </c>
      <c r="V18" s="32"/>
      <c r="X18" s="14">
        <v>113</v>
      </c>
      <c r="Y18" s="32"/>
    </row>
    <row r="19" spans="1:25" x14ac:dyDescent="0.25">
      <c r="A19" s="5"/>
      <c r="B19" s="5"/>
      <c r="C19" s="5" t="s">
        <v>2</v>
      </c>
      <c r="D19" s="38" t="s">
        <v>3</v>
      </c>
      <c r="E19" s="14">
        <v>61</v>
      </c>
      <c r="F19" s="14">
        <v>74</v>
      </c>
      <c r="G19" s="32">
        <f t="shared" si="0"/>
        <v>82.432432432432435</v>
      </c>
      <c r="H19" s="14">
        <v>38</v>
      </c>
      <c r="I19" s="14">
        <v>169</v>
      </c>
      <c r="J19" s="32">
        <f>H19/I19*100</f>
        <v>22.485207100591715</v>
      </c>
      <c r="K19" s="14">
        <v>25</v>
      </c>
      <c r="L19" s="14">
        <v>417</v>
      </c>
      <c r="M19" s="32">
        <f>K19/L19*100</f>
        <v>5.9952038369304557</v>
      </c>
      <c r="N19" s="14">
        <v>18</v>
      </c>
      <c r="O19" s="14">
        <v>122</v>
      </c>
      <c r="P19" s="32">
        <f>N19/O19*100</f>
        <v>14.754098360655737</v>
      </c>
      <c r="R19" s="14">
        <v>482</v>
      </c>
      <c r="S19" s="32"/>
      <c r="U19" s="14">
        <v>256</v>
      </c>
      <c r="V19" s="32"/>
      <c r="W19" s="14">
        <v>39</v>
      </c>
      <c r="X19" s="14">
        <v>482</v>
      </c>
      <c r="Y19" s="32">
        <f>W19/X19*100</f>
        <v>8.0912863070539416</v>
      </c>
    </row>
    <row r="20" spans="1:25" x14ac:dyDescent="0.25">
      <c r="A20" s="5"/>
      <c r="B20" s="5"/>
      <c r="C20" s="5" t="s">
        <v>10</v>
      </c>
      <c r="D20" s="38" t="s">
        <v>11</v>
      </c>
      <c r="E20" s="14">
        <v>52</v>
      </c>
      <c r="F20" s="14">
        <v>50</v>
      </c>
      <c r="G20" s="32">
        <f t="shared" si="0"/>
        <v>104</v>
      </c>
      <c r="H20" s="14">
        <v>33</v>
      </c>
      <c r="I20" s="14">
        <v>214</v>
      </c>
      <c r="J20" s="32">
        <f>H20/I20*100</f>
        <v>15.420560747663551</v>
      </c>
      <c r="L20" s="14">
        <v>469</v>
      </c>
      <c r="M20" s="32"/>
      <c r="O20" s="14">
        <v>132</v>
      </c>
      <c r="P20" s="32"/>
      <c r="R20" s="14">
        <v>543</v>
      </c>
      <c r="S20" s="32"/>
      <c r="U20" s="14">
        <v>233</v>
      </c>
      <c r="V20" s="32"/>
      <c r="W20" s="14">
        <v>47</v>
      </c>
      <c r="X20" s="14">
        <v>543</v>
      </c>
      <c r="Y20" s="32">
        <f>W20/X20*100</f>
        <v>8.6556169429097611</v>
      </c>
    </row>
    <row r="21" spans="1:25" x14ac:dyDescent="0.25">
      <c r="A21" s="5"/>
      <c r="B21" s="5"/>
      <c r="C21" s="5" t="s">
        <v>12</v>
      </c>
      <c r="D21" s="38" t="s">
        <v>13</v>
      </c>
      <c r="E21" s="14">
        <v>15</v>
      </c>
      <c r="F21" s="14">
        <v>23</v>
      </c>
      <c r="G21" s="32">
        <f t="shared" si="0"/>
        <v>65.217391304347828</v>
      </c>
      <c r="H21" s="14">
        <v>85</v>
      </c>
      <c r="I21" s="14">
        <v>115</v>
      </c>
      <c r="J21" s="32">
        <f>H21/I21*100</f>
        <v>73.91304347826086</v>
      </c>
      <c r="L21" s="14">
        <v>266</v>
      </c>
      <c r="M21" s="32"/>
      <c r="O21" s="14">
        <v>79</v>
      </c>
      <c r="P21" s="32"/>
      <c r="R21" s="14">
        <v>279</v>
      </c>
      <c r="S21" s="32"/>
      <c r="T21" s="14">
        <v>22</v>
      </c>
      <c r="U21" s="14">
        <v>108</v>
      </c>
      <c r="V21" s="32">
        <f>T21/U21*100</f>
        <v>20.37037037037037</v>
      </c>
      <c r="X21" s="14">
        <v>279</v>
      </c>
      <c r="Y21" s="32"/>
    </row>
    <row r="22" spans="1:25" x14ac:dyDescent="0.25">
      <c r="A22" s="5"/>
      <c r="B22" s="5"/>
      <c r="C22" s="5" t="s">
        <v>14</v>
      </c>
      <c r="D22" s="38" t="s">
        <v>15</v>
      </c>
      <c r="E22" s="14">
        <v>22</v>
      </c>
      <c r="F22" s="14">
        <v>24</v>
      </c>
      <c r="G22" s="32">
        <f t="shared" si="0"/>
        <v>91.666666666666657</v>
      </c>
      <c r="H22" s="14">
        <v>63</v>
      </c>
      <c r="I22" s="14">
        <v>78</v>
      </c>
      <c r="J22" s="32">
        <f>H22/I22*100</f>
        <v>80.769230769230774</v>
      </c>
      <c r="L22" s="14">
        <v>186</v>
      </c>
      <c r="M22" s="32"/>
      <c r="O22" s="14">
        <v>53</v>
      </c>
      <c r="P22" s="32"/>
      <c r="Q22" s="14">
        <v>20</v>
      </c>
      <c r="R22" s="14">
        <v>198</v>
      </c>
      <c r="S22" s="32">
        <f>Q22/R22*100</f>
        <v>10.1010101010101</v>
      </c>
      <c r="U22" s="14">
        <v>92</v>
      </c>
      <c r="V22" s="32"/>
      <c r="X22" s="14">
        <v>198</v>
      </c>
      <c r="Y22" s="32"/>
    </row>
    <row r="23" spans="1:25" x14ac:dyDescent="0.25">
      <c r="A23" s="5"/>
      <c r="B23" s="5"/>
      <c r="C23" s="5" t="s">
        <v>28</v>
      </c>
      <c r="D23" s="38" t="s">
        <v>29</v>
      </c>
      <c r="E23" s="14">
        <v>79</v>
      </c>
      <c r="F23" s="14">
        <v>89</v>
      </c>
      <c r="G23" s="32">
        <f t="shared" si="0"/>
        <v>88.764044943820224</v>
      </c>
      <c r="H23" s="14">
        <v>34</v>
      </c>
      <c r="I23" s="14">
        <v>253</v>
      </c>
      <c r="J23" s="32">
        <f>H23/I23*100</f>
        <v>13.438735177865613</v>
      </c>
      <c r="L23" s="14">
        <v>561</v>
      </c>
      <c r="M23" s="32"/>
      <c r="O23" s="14">
        <v>159</v>
      </c>
      <c r="P23" s="32"/>
      <c r="Q23" s="14">
        <v>17</v>
      </c>
      <c r="R23" s="14">
        <v>591</v>
      </c>
      <c r="S23" s="32">
        <f>Q23/R23*100</f>
        <v>2.8764805414551606</v>
      </c>
      <c r="T23" s="14">
        <v>40</v>
      </c>
      <c r="U23" s="14">
        <v>379</v>
      </c>
      <c r="V23" s="32">
        <f>T23/U23*100</f>
        <v>10.554089709762533</v>
      </c>
      <c r="X23" s="14">
        <v>591</v>
      </c>
      <c r="Y23" s="32"/>
    </row>
    <row r="24" spans="1:25" x14ac:dyDescent="0.25">
      <c r="A24" s="5"/>
      <c r="B24" s="5"/>
      <c r="C24" s="5" t="s">
        <v>36</v>
      </c>
      <c r="D24" s="38" t="s">
        <v>37</v>
      </c>
      <c r="E24" s="14">
        <v>9</v>
      </c>
      <c r="F24" s="14">
        <v>9</v>
      </c>
      <c r="G24" s="32">
        <f t="shared" si="0"/>
        <v>100</v>
      </c>
      <c r="I24" s="14">
        <v>29</v>
      </c>
      <c r="J24" s="32"/>
      <c r="K24" s="14">
        <v>37</v>
      </c>
      <c r="L24" s="14">
        <v>91</v>
      </c>
      <c r="M24" s="32">
        <f>K24/L24*100</f>
        <v>40.659340659340657</v>
      </c>
      <c r="O24" s="14">
        <v>29</v>
      </c>
      <c r="P24" s="32"/>
      <c r="Q24" s="14">
        <v>89</v>
      </c>
      <c r="R24" s="14">
        <v>111</v>
      </c>
      <c r="S24" s="32">
        <f>Q24/R24*100</f>
        <v>80.180180180180187</v>
      </c>
      <c r="U24" s="14">
        <v>35</v>
      </c>
      <c r="V24" s="32"/>
      <c r="W24" s="14">
        <v>46</v>
      </c>
      <c r="X24" s="14">
        <v>111</v>
      </c>
      <c r="Y24" s="32">
        <f>W24/X24*100</f>
        <v>41.441441441441441</v>
      </c>
    </row>
    <row r="25" spans="1:25" s="20" customFormat="1" x14ac:dyDescent="0.25">
      <c r="B25" s="21"/>
      <c r="C25" s="22" t="s">
        <v>71</v>
      </c>
      <c r="D25" s="39"/>
      <c r="E25" s="23">
        <f>SUM(E18:E24)</f>
        <v>249</v>
      </c>
      <c r="F25" s="23">
        <f>SUM(F18:F24)</f>
        <v>282</v>
      </c>
      <c r="G25" s="33">
        <f t="shared" si="0"/>
        <v>88.297872340425528</v>
      </c>
      <c r="H25" s="23">
        <f>SUM(H18:H24)</f>
        <v>253</v>
      </c>
      <c r="I25" s="23">
        <f>SUM(I18:I24)</f>
        <v>916</v>
      </c>
      <c r="J25" s="33">
        <f t="shared" ref="J25:J33" si="3">H25/I25*100</f>
        <v>27.620087336244541</v>
      </c>
      <c r="K25" s="23">
        <f>SUM(K18:K24)</f>
        <v>65</v>
      </c>
      <c r="L25" s="23">
        <f>SUM(L18:L24)</f>
        <v>2118</v>
      </c>
      <c r="M25" s="33">
        <f>K25/L25*100</f>
        <v>3.0689329556185081</v>
      </c>
      <c r="N25" s="23">
        <f>SUM(N18:N24)</f>
        <v>18</v>
      </c>
      <c r="O25" s="23">
        <f>SUM(O18:O24)</f>
        <v>609</v>
      </c>
      <c r="P25" s="33">
        <f>N25/O25*100</f>
        <v>2.9556650246305418</v>
      </c>
      <c r="Q25" s="23">
        <f>SUM(Q18:Q24)</f>
        <v>126</v>
      </c>
      <c r="R25" s="23">
        <f>SUM(R18:R24)</f>
        <v>2317</v>
      </c>
      <c r="S25" s="33">
        <f>Q25/R25*100</f>
        <v>5.4380664652567976</v>
      </c>
      <c r="T25" s="23">
        <f>SUM(T18:T24)</f>
        <v>62</v>
      </c>
      <c r="U25" s="23">
        <f>SUM(U18:U24)</f>
        <v>1168</v>
      </c>
      <c r="V25" s="33">
        <f>T25/U25*100</f>
        <v>5.3082191780821919</v>
      </c>
      <c r="W25" s="23">
        <f>SUM(W18:W24)</f>
        <v>132</v>
      </c>
      <c r="X25" s="23">
        <f>SUM(X18:X24)</f>
        <v>2317</v>
      </c>
      <c r="Y25" s="33">
        <f>W25/X25*100</f>
        <v>5.6970220112214074</v>
      </c>
    </row>
    <row r="26" spans="1:25" s="20" customFormat="1" x14ac:dyDescent="0.25">
      <c r="B26" s="18" t="s">
        <v>48</v>
      </c>
      <c r="C26" s="18"/>
      <c r="D26" s="40"/>
      <c r="E26" s="19"/>
      <c r="F26" s="19"/>
      <c r="G26" s="34"/>
      <c r="H26" s="19"/>
      <c r="I26" s="19"/>
      <c r="J26" s="34"/>
      <c r="K26" s="19"/>
      <c r="L26" s="19"/>
      <c r="M26" s="34"/>
      <c r="N26" s="19"/>
      <c r="O26" s="19"/>
      <c r="P26" s="34"/>
      <c r="Q26" s="19"/>
      <c r="R26" s="19"/>
      <c r="S26" s="34"/>
      <c r="T26" s="19"/>
      <c r="U26" s="19"/>
      <c r="V26" s="34"/>
      <c r="W26" s="19"/>
      <c r="X26" s="19"/>
      <c r="Y26" s="34"/>
    </row>
    <row r="27" spans="1:25" x14ac:dyDescent="0.25">
      <c r="A27" s="5"/>
      <c r="B27" s="5"/>
      <c r="C27" s="5" t="s">
        <v>8</v>
      </c>
      <c r="D27" s="38" t="s">
        <v>9</v>
      </c>
      <c r="E27" s="14">
        <v>56</v>
      </c>
      <c r="F27" s="14">
        <v>74</v>
      </c>
      <c r="G27" s="32">
        <f t="shared" si="0"/>
        <v>75.675675675675677</v>
      </c>
      <c r="H27" s="14">
        <v>24</v>
      </c>
      <c r="I27" s="14">
        <v>142</v>
      </c>
      <c r="J27" s="32">
        <f t="shared" si="3"/>
        <v>16.901408450704224</v>
      </c>
      <c r="K27" s="14">
        <v>28</v>
      </c>
      <c r="L27" s="14">
        <v>355</v>
      </c>
      <c r="M27" s="32">
        <f>K27/L27*100</f>
        <v>7.887323943661972</v>
      </c>
      <c r="O27" s="14">
        <v>103</v>
      </c>
      <c r="P27" s="32"/>
      <c r="Q27" s="14">
        <v>58</v>
      </c>
      <c r="R27" s="14">
        <v>432</v>
      </c>
      <c r="S27" s="32">
        <f>Q27/R27*100</f>
        <v>13.425925925925927</v>
      </c>
      <c r="T27" s="14">
        <v>9</v>
      </c>
      <c r="U27" s="14">
        <v>249</v>
      </c>
      <c r="V27" s="32">
        <f>T27/U27*100</f>
        <v>3.6144578313253009</v>
      </c>
      <c r="X27" s="14">
        <v>432</v>
      </c>
      <c r="Y27" s="32"/>
    </row>
    <row r="28" spans="1:25" x14ac:dyDescent="0.25">
      <c r="A28" s="5"/>
      <c r="B28" s="5"/>
      <c r="C28" s="5" t="s">
        <v>16</v>
      </c>
      <c r="D28" s="38" t="s">
        <v>17</v>
      </c>
      <c r="E28" s="14">
        <v>12</v>
      </c>
      <c r="F28" s="14">
        <v>16</v>
      </c>
      <c r="G28" s="32">
        <f t="shared" si="0"/>
        <v>75</v>
      </c>
      <c r="H28" s="14">
        <v>26</v>
      </c>
      <c r="I28" s="14">
        <v>37</v>
      </c>
      <c r="J28" s="32">
        <f t="shared" si="3"/>
        <v>70.270270270270274</v>
      </c>
      <c r="K28" s="14">
        <v>84</v>
      </c>
      <c r="L28" s="14">
        <v>80</v>
      </c>
      <c r="M28" s="32">
        <f>K28/L28*100</f>
        <v>105</v>
      </c>
      <c r="O28" s="14">
        <v>19</v>
      </c>
      <c r="P28" s="32"/>
      <c r="R28" s="14">
        <v>103</v>
      </c>
      <c r="S28" s="32"/>
      <c r="U28" s="14">
        <v>61</v>
      </c>
      <c r="V28" s="32"/>
      <c r="X28" s="14">
        <v>103</v>
      </c>
      <c r="Y28" s="32"/>
    </row>
    <row r="29" spans="1:25" x14ac:dyDescent="0.25">
      <c r="A29" s="5"/>
      <c r="B29" s="5"/>
      <c r="C29" s="5" t="s">
        <v>18</v>
      </c>
      <c r="D29" s="38" t="s">
        <v>19</v>
      </c>
      <c r="E29" s="14">
        <v>23</v>
      </c>
      <c r="F29" s="14">
        <v>29</v>
      </c>
      <c r="G29" s="32">
        <f t="shared" si="0"/>
        <v>79.310344827586206</v>
      </c>
      <c r="H29" s="14">
        <v>68</v>
      </c>
      <c r="I29" s="14">
        <v>59</v>
      </c>
      <c r="J29" s="32">
        <f t="shared" si="3"/>
        <v>115.2542372881356</v>
      </c>
      <c r="L29" s="14">
        <v>148</v>
      </c>
      <c r="M29" s="32"/>
      <c r="O29" s="14">
        <v>47</v>
      </c>
      <c r="P29" s="32"/>
      <c r="Q29" s="14">
        <v>25</v>
      </c>
      <c r="R29" s="14">
        <v>210</v>
      </c>
      <c r="S29" s="32">
        <f>Q29/R29*100</f>
        <v>11.904761904761903</v>
      </c>
      <c r="U29" s="14">
        <v>127</v>
      </c>
      <c r="V29" s="32"/>
      <c r="X29" s="14">
        <v>210</v>
      </c>
      <c r="Y29" s="32"/>
    </row>
    <row r="30" spans="1:25" x14ac:dyDescent="0.25">
      <c r="A30" s="5"/>
      <c r="B30" s="5"/>
      <c r="C30" s="5" t="s">
        <v>20</v>
      </c>
      <c r="D30" s="38" t="s">
        <v>21</v>
      </c>
      <c r="E30" s="14">
        <v>62</v>
      </c>
      <c r="F30" s="14">
        <v>65</v>
      </c>
      <c r="G30" s="32">
        <f t="shared" si="0"/>
        <v>95.384615384615387</v>
      </c>
      <c r="H30" s="14">
        <v>58</v>
      </c>
      <c r="I30" s="14">
        <v>142</v>
      </c>
      <c r="J30" s="32">
        <f t="shared" si="3"/>
        <v>40.845070422535215</v>
      </c>
      <c r="K30" s="14">
        <v>150</v>
      </c>
      <c r="L30" s="14">
        <v>375</v>
      </c>
      <c r="M30" s="32">
        <f>K30/L30*100</f>
        <v>40</v>
      </c>
      <c r="O30" s="14">
        <v>107</v>
      </c>
      <c r="P30" s="32"/>
      <c r="Q30" s="14">
        <v>30</v>
      </c>
      <c r="R30" s="14">
        <v>452</v>
      </c>
      <c r="S30" s="32">
        <f>Q30/R30*100</f>
        <v>6.6371681415929213</v>
      </c>
      <c r="U30" s="14">
        <v>250</v>
      </c>
      <c r="V30" s="32"/>
      <c r="W30" s="14">
        <v>20</v>
      </c>
      <c r="X30" s="14">
        <v>452</v>
      </c>
      <c r="Y30" s="32">
        <f>W30/X30*100</f>
        <v>4.4247787610619467</v>
      </c>
    </row>
    <row r="31" spans="1:25" x14ac:dyDescent="0.25">
      <c r="A31" s="5"/>
      <c r="B31" s="5"/>
      <c r="C31" s="5" t="s">
        <v>22</v>
      </c>
      <c r="D31" s="38" t="s">
        <v>23</v>
      </c>
      <c r="E31" s="14">
        <v>583</v>
      </c>
      <c r="F31" s="14">
        <v>649</v>
      </c>
      <c r="G31" s="32">
        <f t="shared" si="0"/>
        <v>89.830508474576277</v>
      </c>
      <c r="H31" s="14">
        <v>208</v>
      </c>
      <c r="I31" s="14">
        <v>2241</v>
      </c>
      <c r="J31" s="32">
        <f t="shared" si="3"/>
        <v>9.281570727353861</v>
      </c>
      <c r="K31" s="14">
        <v>105</v>
      </c>
      <c r="L31" s="14">
        <v>5179</v>
      </c>
      <c r="M31" s="32">
        <f>K31/L31*100</f>
        <v>2.0274184205445067</v>
      </c>
      <c r="N31" s="14">
        <v>292</v>
      </c>
      <c r="O31" s="14">
        <v>1545</v>
      </c>
      <c r="P31" s="32">
        <f>N31/O31*100</f>
        <v>18.899676375404532</v>
      </c>
      <c r="Q31" s="14">
        <v>360</v>
      </c>
      <c r="R31" s="14">
        <v>5449</v>
      </c>
      <c r="S31" s="32">
        <f>Q31/R31*100</f>
        <v>6.606716828775923</v>
      </c>
      <c r="T31" s="14">
        <v>53</v>
      </c>
      <c r="U31" s="14">
        <v>2759</v>
      </c>
      <c r="V31" s="32">
        <f>T31/U31*100</f>
        <v>1.9209858644436388</v>
      </c>
      <c r="W31" s="14">
        <v>170</v>
      </c>
      <c r="X31" s="14">
        <v>5449</v>
      </c>
      <c r="Y31" s="32">
        <f>W31/X31*100</f>
        <v>3.1198385024775188</v>
      </c>
    </row>
    <row r="32" spans="1:25" x14ac:dyDescent="0.25">
      <c r="A32" s="5"/>
      <c r="B32" s="5"/>
      <c r="C32" s="5" t="s">
        <v>24</v>
      </c>
      <c r="D32" s="38" t="s">
        <v>25</v>
      </c>
      <c r="E32" s="14">
        <v>32</v>
      </c>
      <c r="F32" s="14">
        <v>37</v>
      </c>
      <c r="G32" s="32">
        <f t="shared" si="0"/>
        <v>86.486486486486484</v>
      </c>
      <c r="H32" s="14">
        <v>25</v>
      </c>
      <c r="I32" s="14">
        <v>62</v>
      </c>
      <c r="J32" s="32">
        <f t="shared" si="3"/>
        <v>40.322580645161288</v>
      </c>
      <c r="L32" s="14">
        <v>159</v>
      </c>
      <c r="M32" s="32"/>
      <c r="O32" s="14">
        <v>48</v>
      </c>
      <c r="P32" s="32"/>
      <c r="Q32" s="14">
        <v>31</v>
      </c>
      <c r="R32" s="14">
        <v>211</v>
      </c>
      <c r="S32" s="32">
        <f>Q32/R32*100</f>
        <v>14.691943127962084</v>
      </c>
      <c r="U32" s="14">
        <v>103</v>
      </c>
      <c r="V32" s="32"/>
      <c r="X32" s="14">
        <v>211</v>
      </c>
      <c r="Y32" s="32"/>
    </row>
    <row r="33" spans="1:25" s="20" customFormat="1" ht="14.25" thickBot="1" x14ac:dyDescent="0.3">
      <c r="B33" s="41"/>
      <c r="C33" s="41" t="s">
        <v>71</v>
      </c>
      <c r="D33" s="42"/>
      <c r="E33" s="43">
        <f>SUM(E27:E32)</f>
        <v>768</v>
      </c>
      <c r="F33" s="43">
        <f>SUM(F27:F32)</f>
        <v>870</v>
      </c>
      <c r="G33" s="44">
        <f t="shared" si="0"/>
        <v>88.275862068965523</v>
      </c>
      <c r="H33" s="43">
        <f>SUM(H27:H32)</f>
        <v>409</v>
      </c>
      <c r="I33" s="43">
        <f>SUM(I27:I32)</f>
        <v>2683</v>
      </c>
      <c r="J33" s="44">
        <f t="shared" si="3"/>
        <v>15.244129705553485</v>
      </c>
      <c r="K33" s="43">
        <f>SUM(K27:K32)</f>
        <v>367</v>
      </c>
      <c r="L33" s="43">
        <f>SUM(L27:L32)</f>
        <v>6296</v>
      </c>
      <c r="M33" s="44">
        <f>K33/L33*100</f>
        <v>5.8290978398983482</v>
      </c>
      <c r="N33" s="43">
        <f>SUM(N27:N32)</f>
        <v>292</v>
      </c>
      <c r="O33" s="43">
        <f>SUM(O27:O32)</f>
        <v>1869</v>
      </c>
      <c r="P33" s="44">
        <f>N33/O33*100</f>
        <v>15.623327982878546</v>
      </c>
      <c r="Q33" s="43">
        <f>SUM(Q27:Q32)</f>
        <v>504</v>
      </c>
      <c r="R33" s="43">
        <f>SUM(R27:R32)</f>
        <v>6857</v>
      </c>
      <c r="S33" s="44">
        <f>Q33/R33*100</f>
        <v>7.3501531281901702</v>
      </c>
      <c r="T33" s="43">
        <f>SUM(T27:T32)</f>
        <v>62</v>
      </c>
      <c r="U33" s="43">
        <f>SUM(U27:U32)</f>
        <v>3549</v>
      </c>
      <c r="V33" s="44">
        <f>T33/U33*100</f>
        <v>1.7469709777402083</v>
      </c>
      <c r="W33" s="43">
        <f>SUM(W27:W32)</f>
        <v>190</v>
      </c>
      <c r="X33" s="43">
        <f>SUM(X27:X32)</f>
        <v>6857</v>
      </c>
      <c r="Y33" s="44">
        <f>W33/X33*100</f>
        <v>2.7708910602304213</v>
      </c>
    </row>
    <row r="34" spans="1:25" s="17" customFormat="1" ht="14.25" thickTop="1" x14ac:dyDescent="0.25">
      <c r="B34" s="15" t="s">
        <v>72</v>
      </c>
      <c r="C34" s="15"/>
      <c r="D34" s="37"/>
      <c r="E34" s="16">
        <f>+E16+E25+E33</f>
        <v>1660</v>
      </c>
      <c r="F34" s="16">
        <f>+F16+F25+F33</f>
        <v>1873</v>
      </c>
      <c r="G34" s="31">
        <f t="shared" ref="G34" si="4">E34/F34*100</f>
        <v>88.627869727709552</v>
      </c>
      <c r="H34" s="16">
        <f>SUBTOTAL(9,H9:H32)</f>
        <v>2349</v>
      </c>
      <c r="I34" s="16">
        <f>SUBTOTAL(9,I9:I32)</f>
        <v>8653</v>
      </c>
      <c r="J34" s="31">
        <f t="shared" ref="J34" si="5">H34/I34*100</f>
        <v>27.14665433953542</v>
      </c>
      <c r="K34" s="16">
        <f>SUBTOTAL(9,K9:K32)</f>
        <v>621</v>
      </c>
      <c r="L34" s="16">
        <f>SUBTOTAL(9,L9:L32)</f>
        <v>20494</v>
      </c>
      <c r="M34" s="31">
        <f t="shared" ref="M34" si="6">K34/L34*100</f>
        <v>3.0301551673660585</v>
      </c>
      <c r="N34" s="16">
        <f>SUBTOTAL(9,N9:N32)</f>
        <v>328</v>
      </c>
      <c r="O34" s="16">
        <f>SUBTOTAL(9,O9:O32)</f>
        <v>5949</v>
      </c>
      <c r="P34" s="31">
        <f t="shared" ref="P34" si="7">N34/O34*100</f>
        <v>5.5135316859976466</v>
      </c>
      <c r="Q34" s="16">
        <f>SUBTOTAL(9,Q9:Q32)</f>
        <v>1776</v>
      </c>
      <c r="R34" s="16">
        <f>SUBTOTAL(9,R9:R32)</f>
        <v>22947</v>
      </c>
      <c r="S34" s="31">
        <f t="shared" ref="S34" si="8">Q34/R34*100</f>
        <v>7.7395738004967978</v>
      </c>
      <c r="T34" s="16">
        <f>SUBTOTAL(9,T9:T32)</f>
        <v>388</v>
      </c>
      <c r="U34" s="16">
        <f>SUBTOTAL(9,U9:U32)</f>
        <v>11959</v>
      </c>
      <c r="V34" s="31">
        <f t="shared" ref="V34" si="9">T34/U34*100</f>
        <v>3.2444184296345853</v>
      </c>
      <c r="W34" s="16">
        <f>SUBTOTAL(9,W9:W32)</f>
        <v>732</v>
      </c>
      <c r="X34" s="16">
        <f>SUBTOTAL(9,X9:X32)</f>
        <v>22947</v>
      </c>
      <c r="Y34" s="31">
        <f t="shared" ref="Y34" si="10">W34/X34*100</f>
        <v>3.1899594718263828</v>
      </c>
    </row>
    <row r="35" spans="1:25" s="17" customFormat="1" x14ac:dyDescent="0.25">
      <c r="B35" s="15"/>
      <c r="C35" s="15"/>
      <c r="D35" s="37"/>
      <c r="E35" s="16"/>
      <c r="F35" s="16"/>
      <c r="G35" s="31"/>
      <c r="H35" s="16"/>
      <c r="I35" s="16"/>
      <c r="J35" s="31"/>
      <c r="K35" s="16"/>
      <c r="L35" s="16"/>
      <c r="M35" s="31"/>
      <c r="N35" s="16"/>
      <c r="O35" s="16"/>
      <c r="P35" s="31"/>
      <c r="Q35" s="16"/>
      <c r="R35" s="16"/>
      <c r="S35" s="31"/>
      <c r="T35" s="16"/>
      <c r="U35" s="16"/>
      <c r="V35" s="31"/>
      <c r="W35" s="16"/>
      <c r="X35" s="16"/>
      <c r="Y35" s="31"/>
    </row>
    <row r="36" spans="1:25" s="17" customFormat="1" x14ac:dyDescent="0.25">
      <c r="A36" s="15" t="s">
        <v>45</v>
      </c>
      <c r="B36" s="15"/>
      <c r="C36" s="15"/>
      <c r="D36" s="37"/>
      <c r="E36" s="16">
        <v>7167</v>
      </c>
      <c r="F36" s="16">
        <v>7720</v>
      </c>
      <c r="G36" s="31">
        <v>92.836787564766837</v>
      </c>
      <c r="H36" s="16">
        <v>7188</v>
      </c>
      <c r="I36" s="16">
        <v>25156</v>
      </c>
      <c r="J36" s="31">
        <v>28.573700111305456</v>
      </c>
      <c r="K36" s="16">
        <v>3488</v>
      </c>
      <c r="L36" s="16">
        <v>59609</v>
      </c>
      <c r="M36" s="31">
        <v>5.851465382744216</v>
      </c>
      <c r="N36" s="16">
        <v>1043</v>
      </c>
      <c r="O36" s="16">
        <v>17207</v>
      </c>
      <c r="P36" s="31">
        <v>6.0614866042889526</v>
      </c>
      <c r="Q36" s="16">
        <v>6770</v>
      </c>
      <c r="R36" s="16">
        <v>66275</v>
      </c>
      <c r="S36" s="31">
        <v>10.21501320256507</v>
      </c>
      <c r="T36" s="16">
        <v>1358</v>
      </c>
      <c r="U36" s="16">
        <v>31324</v>
      </c>
      <c r="V36" s="31">
        <v>4.3353339292555226</v>
      </c>
      <c r="W36" s="16">
        <v>2678</v>
      </c>
      <c r="X36" s="16">
        <v>66275</v>
      </c>
      <c r="Y36" s="31">
        <v>4.0407393436439083</v>
      </c>
    </row>
    <row r="37" spans="1:25" s="17" customFormat="1" x14ac:dyDescent="0.25">
      <c r="A37" s="15" t="s">
        <v>44</v>
      </c>
      <c r="B37" s="15"/>
      <c r="C37" s="15"/>
      <c r="D37" s="37"/>
      <c r="E37" s="16">
        <v>50032</v>
      </c>
      <c r="F37" s="16">
        <v>58325</v>
      </c>
      <c r="G37" s="31">
        <v>85.78139734247749</v>
      </c>
      <c r="H37" s="16">
        <v>37923</v>
      </c>
      <c r="I37" s="16">
        <v>181568</v>
      </c>
      <c r="J37" s="31">
        <v>20.886389672188933</v>
      </c>
      <c r="K37" s="16">
        <v>15978</v>
      </c>
      <c r="L37" s="16">
        <v>430953</v>
      </c>
      <c r="M37" s="31">
        <v>3.7075968841149733</v>
      </c>
      <c r="N37" s="16">
        <v>9686</v>
      </c>
      <c r="O37" s="16">
        <v>123896</v>
      </c>
      <c r="P37" s="31">
        <v>7.8178472267062702</v>
      </c>
      <c r="Q37" s="16">
        <v>42916</v>
      </c>
      <c r="R37" s="16">
        <v>482623</v>
      </c>
      <c r="S37" s="31">
        <v>8.8922409416874046</v>
      </c>
      <c r="T37" s="16">
        <v>8743</v>
      </c>
      <c r="U37" s="16">
        <v>237150</v>
      </c>
      <c r="V37" s="31">
        <v>3.6866961838498842</v>
      </c>
      <c r="W37" s="16">
        <v>31329</v>
      </c>
      <c r="X37" s="16">
        <v>482623</v>
      </c>
      <c r="Y37" s="31">
        <v>6.4914021917728739</v>
      </c>
    </row>
    <row r="40" spans="1:25" s="7" customFormat="1" ht="15.75" x14ac:dyDescent="0.25">
      <c r="A40" s="6" t="s">
        <v>73</v>
      </c>
      <c r="E40" s="8"/>
      <c r="F40" s="8"/>
      <c r="G40" s="24"/>
      <c r="H40" s="8"/>
      <c r="I40" s="8"/>
      <c r="J40" s="24"/>
      <c r="K40" s="8"/>
      <c r="L40" s="8"/>
      <c r="M40" s="24"/>
      <c r="N40" s="8"/>
      <c r="O40" s="8"/>
      <c r="P40" s="27"/>
      <c r="Q40" s="8"/>
      <c r="R40" s="8"/>
      <c r="S40" s="27"/>
      <c r="T40" s="8"/>
      <c r="U40" s="8"/>
      <c r="V40" s="27"/>
      <c r="W40" s="8"/>
      <c r="X40" s="8"/>
      <c r="Y40" s="27"/>
    </row>
    <row r="41" spans="1:25" s="7" customFormat="1" ht="15.75" x14ac:dyDescent="0.25">
      <c r="E41" s="8"/>
      <c r="F41" s="8"/>
      <c r="G41" s="24"/>
      <c r="H41" s="8"/>
      <c r="I41" s="8"/>
      <c r="J41" s="24"/>
      <c r="K41" s="8"/>
      <c r="L41" s="8"/>
      <c r="M41" s="24"/>
      <c r="N41" s="8"/>
      <c r="O41" s="8"/>
      <c r="P41" s="27"/>
      <c r="Q41" s="8"/>
      <c r="R41" s="8"/>
      <c r="S41" s="27"/>
      <c r="T41" s="8"/>
      <c r="U41" s="8"/>
      <c r="V41" s="27"/>
      <c r="W41" s="8"/>
      <c r="X41" s="8"/>
      <c r="Y41" s="27"/>
    </row>
  </sheetData>
  <pageMargins left="0.25" right="0.25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E29577BC04BD74A942AE037113BD59C" ma:contentTypeVersion="11" ma:contentTypeDescription="Luo uusi asiakirja." ma:contentTypeScope="" ma:versionID="ea5436136b78b0a950d0c29bce0c519a">
  <xsd:schema xmlns:xsd="http://www.w3.org/2001/XMLSchema" xmlns:xs="http://www.w3.org/2001/XMLSchema" xmlns:p="http://schemas.microsoft.com/office/2006/metadata/properties" xmlns:ns3="6010d94e-1f80-4178-bc76-546153d01676" xmlns:ns4="6d3ad32d-2208-49b7-a98f-82feb0963716" targetNamespace="http://schemas.microsoft.com/office/2006/metadata/properties" ma:root="true" ma:fieldsID="cf5fdb733ca42529aedc0cfe73a700df" ns3:_="" ns4:_="">
    <xsd:import namespace="6010d94e-1f80-4178-bc76-546153d01676"/>
    <xsd:import namespace="6d3ad32d-2208-49b7-a98f-82feb09637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0d94e-1f80-4178-bc76-546153d01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ad32d-2208-49b7-a98f-82feb09637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9ADFC7-F615-4A38-AB1E-A81A6BD91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0d94e-1f80-4178-bc76-546153d01676"/>
    <ds:schemaRef ds:uri="6d3ad32d-2208-49b7-a98f-82feb0963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71CEA9-0F9C-4476-A877-2D7A2D14A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BA553F-8B22-4EE0-97E0-9E73367698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Lappi</vt:lpstr>
    </vt:vector>
  </TitlesOfParts>
  <Company>Kirkkohallitus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Ronkainen Anne</dc:creator>
  <cp:lastModifiedBy>Heinonen Hannele</cp:lastModifiedBy>
  <cp:lastPrinted>2017-05-09T11:18:48Z</cp:lastPrinted>
  <dcterms:created xsi:type="dcterms:W3CDTF">2017-04-25T07:41:32Z</dcterms:created>
  <dcterms:modified xsi:type="dcterms:W3CDTF">2020-06-11T09:24:53Z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0x010100FE29577BC04BD74A942AE037113BD59C</vt:lpwstr>
  </property>
</Properties>
</file>