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11"/>
  <workbookPr/>
  <mc:AlternateContent xmlns:mc="http://schemas.openxmlformats.org/markup-compatibility/2006">
    <mc:Choice Requires="x15">
      <x15ac:absPath xmlns:x15ac="http://schemas.microsoft.com/office/spreadsheetml/2010/11/ac" url="https://phsotey.sharepoint.com/sites/GRP_Muutosohjelmayhteinen/Jaetut asiakirjat/Rakenneuudistus-rahoitus/Rakenneuudistus/Rakenneuudistus-hakemusvalmistelu/Päätös/Rakenneuudistus/"/>
    </mc:Choice>
  </mc:AlternateContent>
  <xr:revisionPtr revIDLastSave="128" documentId="13_ncr:1_{874C7DF9-84DF-42F4-AD83-B4144E25FF13}" xr6:coauthVersionLast="45" xr6:coauthVersionMax="45" xr10:uidLastSave="{428B7A81-9AE6-4758-B2B3-31E567625B9F}"/>
  <bookViews>
    <workbookView xWindow="-108" yWindow="-108" windowWidth="23256" windowHeight="12576" firstSheet="1" xr2:uid="{00000000-000D-0000-FFFF-FFFF00000000}"/>
  </bookViews>
  <sheets>
    <sheet name="Osa-alue 1" sheetId="5" r:id="rId1"/>
    <sheet name="Osa-alue 2" sheetId="2" r:id="rId2"/>
    <sheet name="Osa-alue 3" sheetId="3" r:id="rId3"/>
    <sheet name="Osa-alue 4" sheetId="4" r:id="rId4"/>
    <sheet name="Osa-alue 4 (2)" sheetId="6" r:id="rId5"/>
    <sheet name="Hankekokonaisuus" sheetId="1" r:id="rId6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C9" i="5"/>
  <c r="D10" i="5"/>
  <c r="D11" i="5"/>
  <c r="B13" i="5"/>
  <c r="C13" i="5"/>
  <c r="D14" i="5"/>
  <c r="D15" i="5"/>
  <c r="D16" i="5"/>
  <c r="D17" i="5"/>
  <c r="D19" i="5"/>
  <c r="D21" i="5"/>
  <c r="D23" i="5"/>
  <c r="B25" i="5"/>
  <c r="C25" i="5"/>
  <c r="D26" i="5"/>
  <c r="D27" i="5"/>
  <c r="D28" i="5"/>
  <c r="D31" i="5"/>
  <c r="D32" i="5"/>
  <c r="D33" i="5"/>
  <c r="D36" i="5"/>
  <c r="B9" i="2"/>
  <c r="C9" i="2"/>
  <c r="D25" i="5" l="1"/>
  <c r="B30" i="5"/>
  <c r="B34" i="5" s="1"/>
  <c r="D9" i="5"/>
  <c r="C30" i="5"/>
  <c r="C34" i="5" s="1"/>
  <c r="C37" i="5" s="1"/>
  <c r="D13" i="5"/>
  <c r="C48" i="1"/>
  <c r="B48" i="1"/>
  <c r="C45" i="1"/>
  <c r="C44" i="1"/>
  <c r="C43" i="1"/>
  <c r="B45" i="1"/>
  <c r="B44" i="1"/>
  <c r="B43" i="1"/>
  <c r="C23" i="1"/>
  <c r="C22" i="1"/>
  <c r="B23" i="1"/>
  <c r="B22" i="1"/>
  <c r="C40" i="1"/>
  <c r="C39" i="1"/>
  <c r="C38" i="1"/>
  <c r="B40" i="1"/>
  <c r="B39" i="1"/>
  <c r="B38" i="1"/>
  <c r="C35" i="1"/>
  <c r="B35" i="1"/>
  <c r="C33" i="1"/>
  <c r="B33" i="1"/>
  <c r="C31" i="1"/>
  <c r="B31" i="1"/>
  <c r="C29" i="1"/>
  <c r="C28" i="1"/>
  <c r="C27" i="1"/>
  <c r="B29" i="1"/>
  <c r="B28" i="1"/>
  <c r="B27" i="1"/>
  <c r="C26" i="1"/>
  <c r="B26" i="1"/>
  <c r="D36" i="6"/>
  <c r="D35" i="6"/>
  <c r="D33" i="6"/>
  <c r="D32" i="6"/>
  <c r="D31" i="6"/>
  <c r="D28" i="6"/>
  <c r="D27" i="6"/>
  <c r="D26" i="6"/>
  <c r="C25" i="6"/>
  <c r="B25" i="6"/>
  <c r="D23" i="6"/>
  <c r="D21" i="6"/>
  <c r="D19" i="6"/>
  <c r="D17" i="6"/>
  <c r="D16" i="6"/>
  <c r="D15" i="6"/>
  <c r="D14" i="6"/>
  <c r="C13" i="6"/>
  <c r="B13" i="6"/>
  <c r="D11" i="6"/>
  <c r="D10" i="6"/>
  <c r="C9" i="6"/>
  <c r="B9" i="6"/>
  <c r="D30" i="5" l="1"/>
  <c r="D34" i="5" s="1"/>
  <c r="D35" i="5"/>
  <c r="B37" i="5"/>
  <c r="C30" i="6"/>
  <c r="C34" i="6" s="1"/>
  <c r="C37" i="6" s="1"/>
  <c r="D25" i="6"/>
  <c r="D13" i="6"/>
  <c r="B30" i="6"/>
  <c r="B34" i="6" s="1"/>
  <c r="B37" i="6" s="1"/>
  <c r="D9" i="6"/>
  <c r="D29" i="1"/>
  <c r="D28" i="1"/>
  <c r="D27" i="1"/>
  <c r="D22" i="1"/>
  <c r="D23" i="1"/>
  <c r="C13" i="3"/>
  <c r="D37" i="5" l="1"/>
  <c r="D30" i="6"/>
  <c r="D34" i="6" s="1"/>
  <c r="D37" i="6" s="1"/>
  <c r="D26" i="1"/>
  <c r="B13" i="2"/>
  <c r="C13" i="2"/>
  <c r="D19" i="2"/>
  <c r="D21" i="2"/>
  <c r="D23" i="2"/>
  <c r="B25" i="2"/>
  <c r="C25" i="2"/>
  <c r="D31" i="2"/>
  <c r="D32" i="2"/>
  <c r="D33" i="2"/>
  <c r="D36" i="2"/>
  <c r="D28" i="2"/>
  <c r="D27" i="2"/>
  <c r="D26" i="2"/>
  <c r="D17" i="2"/>
  <c r="D16" i="2"/>
  <c r="D15" i="2"/>
  <c r="D14" i="2"/>
  <c r="D11" i="2"/>
  <c r="D10" i="2"/>
  <c r="B9" i="4"/>
  <c r="C9" i="4"/>
  <c r="B13" i="4"/>
  <c r="C13" i="4"/>
  <c r="D19" i="4"/>
  <c r="D21" i="4"/>
  <c r="D23" i="4"/>
  <c r="B25" i="4"/>
  <c r="C25" i="4"/>
  <c r="D25" i="4"/>
  <c r="D31" i="4"/>
  <c r="D32" i="4"/>
  <c r="D33" i="4"/>
  <c r="D35" i="4"/>
  <c r="D36" i="4"/>
  <c r="D28" i="4"/>
  <c r="D27" i="4"/>
  <c r="D26" i="4"/>
  <c r="D17" i="4"/>
  <c r="D16" i="4"/>
  <c r="D15" i="4"/>
  <c r="D14" i="4"/>
  <c r="D11" i="4"/>
  <c r="D10" i="4"/>
  <c r="B9" i="3"/>
  <c r="C9" i="3"/>
  <c r="B13" i="3"/>
  <c r="D19" i="3"/>
  <c r="D21" i="3"/>
  <c r="D23" i="3"/>
  <c r="B25" i="3"/>
  <c r="C25" i="3"/>
  <c r="D25" i="3"/>
  <c r="D31" i="3"/>
  <c r="D32" i="3"/>
  <c r="D33" i="3"/>
  <c r="D35" i="3"/>
  <c r="D36" i="3"/>
  <c r="D28" i="3"/>
  <c r="D27" i="3"/>
  <c r="D26" i="3"/>
  <c r="D17" i="3"/>
  <c r="D16" i="3"/>
  <c r="D15" i="3"/>
  <c r="D14" i="3"/>
  <c r="D11" i="3"/>
  <c r="D10" i="3"/>
  <c r="B25" i="1"/>
  <c r="B21" i="1"/>
  <c r="D48" i="1"/>
  <c r="D45" i="1"/>
  <c r="D44" i="1"/>
  <c r="D43" i="1"/>
  <c r="D40" i="1"/>
  <c r="D39" i="1"/>
  <c r="D38" i="1"/>
  <c r="C37" i="1"/>
  <c r="B37" i="1"/>
  <c r="D35" i="1"/>
  <c r="D33" i="1"/>
  <c r="D31" i="1"/>
  <c r="C25" i="1"/>
  <c r="C21" i="1"/>
  <c r="B30" i="3" l="1"/>
  <c r="B30" i="2"/>
  <c r="G38" i="5"/>
  <c r="H37" i="5"/>
  <c r="B34" i="3"/>
  <c r="B37" i="3" s="1"/>
  <c r="C30" i="4"/>
  <c r="C34" i="4" s="1"/>
  <c r="C37" i="4" s="1"/>
  <c r="D13" i="2"/>
  <c r="D9" i="3"/>
  <c r="D9" i="4"/>
  <c r="D9" i="2"/>
  <c r="D37" i="1"/>
  <c r="D21" i="1"/>
  <c r="B30" i="4"/>
  <c r="B34" i="4" s="1"/>
  <c r="B37" i="4" s="1"/>
  <c r="C42" i="1"/>
  <c r="C46" i="1" s="1"/>
  <c r="D13" i="3"/>
  <c r="D25" i="2"/>
  <c r="D25" i="1"/>
  <c r="D13" i="4"/>
  <c r="C30" i="3"/>
  <c r="C34" i="3" s="1"/>
  <c r="C37" i="3" s="1"/>
  <c r="C30" i="2"/>
  <c r="C34" i="2" s="1"/>
  <c r="B42" i="1"/>
  <c r="B46" i="1" s="1"/>
  <c r="B34" i="2"/>
  <c r="D30" i="3" l="1"/>
  <c r="G35" i="5"/>
  <c r="G34" i="5"/>
  <c r="D34" i="3"/>
  <c r="C47" i="1"/>
  <c r="C49" i="1" s="1"/>
  <c r="D30" i="2"/>
  <c r="D34" i="2" s="1"/>
  <c r="D30" i="4"/>
  <c r="D34" i="4" s="1"/>
  <c r="D37" i="4" s="1"/>
  <c r="D42" i="1"/>
  <c r="D46" i="1" s="1"/>
  <c r="D37" i="3" l="1"/>
  <c r="G38" i="3" s="1"/>
  <c r="C37" i="2"/>
  <c r="B47" i="1"/>
  <c r="D35" i="2"/>
  <c r="B37" i="2"/>
  <c r="D37" i="2" l="1"/>
  <c r="H37" i="3"/>
  <c r="D47" i="1"/>
  <c r="D49" i="1" s="1"/>
  <c r="B49" i="1"/>
  <c r="G38" i="2" l="1"/>
  <c r="H37" i="2"/>
  <c r="G35" i="3"/>
  <c r="G34" i="3"/>
  <c r="G34" i="2" l="1"/>
  <c r="G35" i="2"/>
</calcChain>
</file>

<file path=xl/sharedStrings.xml><?xml version="1.0" encoding="utf-8"?>
<sst xmlns="http://schemas.openxmlformats.org/spreadsheetml/2006/main" count="193" uniqueCount="44">
  <si>
    <t>OSA-ALUE 1 MENOT JA RAHOITUS</t>
  </si>
  <si>
    <t xml:space="preserve">Huom! Lomake laskee automaattisesti sinisellä olevat summarivit. </t>
  </si>
  <si>
    <t>MENOT JA RAHOITUS</t>
  </si>
  <si>
    <t>Vuosi      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</si>
  <si>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</si>
  <si>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</si>
  <si>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</si>
  <si>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</si>
  <si>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</si>
  <si>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</si>
  <si>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</si>
  <si>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</si>
  <si>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</si>
  <si>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</si>
  <si>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</si>
  <si>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</si>
  <si>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</si>
  <si>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</si>
  <si>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</si>
  <si>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</si>
  <si>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</si>
  <si>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</si>
  <si>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</si>
  <si>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</si>
  <si>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</si>
  <si>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Päätös:</t>
  </si>
  <si>
    <t>Hanketoimijoiden omarahoitusosuus</t>
  </si>
  <si>
    <t>Muu julkinen rahoitus</t>
  </si>
  <si>
    <t>Haettava valtionavustus</t>
  </si>
  <si>
    <t>OSA-ALUE 2 MENOT JA RAHOITUS</t>
  </si>
  <si>
    <t>OSA-ALUE 3 MENOT JA RAHOITUS</t>
  </si>
  <si>
    <t>OSA-ALUE 4 MENOT JA RAHOITUS</t>
  </si>
  <si>
    <t xml:space="preserve">Täytä vain , jos olet osa-alue 4 hakija. Osallistujan ei tarvitse täyttää. </t>
  </si>
  <si>
    <t xml:space="preserve">Täytä vain, jos olet hakijana myös toisessa osa-alueen 4 hankkeessa. </t>
  </si>
  <si>
    <t>HANKKEEN MENOT JA RAHOITUS  </t>
  </si>
  <si>
    <t>Yhteen tiedostoon tehdään kaikkien haettavien osa-alueiden talousarviot</t>
  </si>
  <si>
    <t>Jokaiselle osa-alueelle on oma talousarvionsa välilehdillä. Täytä vain niiden osa-alueiden osalta, joita haetaan.</t>
  </si>
  <si>
    <t xml:space="preserve">Täytä alkuun hakija ja hankkeen nimi. </t>
  </si>
  <si>
    <t xml:space="preserve">HAKIJA JA HANKE </t>
  </si>
  <si>
    <t>Hakija</t>
  </si>
  <si>
    <t>Päijät-Hämeen hyvinvointiyhtymä</t>
  </si>
  <si>
    <t>Hankkeen nimi</t>
  </si>
  <si>
    <t>MMR - muutosohjelmalla maakunnalliseen rakenteeseen</t>
  </si>
  <si>
    <t>Tätä ei tarvitse täyttää. Lomake täyttää tämän automaattisesti, kun osa-alueiden talousarviot on täytetty.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</si>
</sst>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B]_-;\-* #,##0.00\ [$€-40B]_-;_-* &quot;-&quot;??\ [$€-40B]_-;_-@_-"/>
    <numFmt numFmtId="165" formatCode="0.00000000000"/>
  </numFmts>
  <fonts count="19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b/>
      <sz val="11"/>
      <color rgb="FF0000FF"/>
      <name val="Helvetica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Helvetica"/>
      <family val="2"/>
    </font>
    <font>
      <b/>
      <sz val="9"/>
      <color rgb="FFFF0000"/>
      <name val="Helvetica"/>
      <family val="2"/>
    </font>
    <font>
      <sz val="9"/>
      <color rgb="FFFF0000"/>
      <name val="Calibri"/>
      <family val="2"/>
      <scheme val="minor"/>
    </font>
    <font>
      <sz val="9"/>
      <color rgb="FFFF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1" fontId="5" fillId="0" borderId="10" xfId="0" applyNumberFormat="1" applyFont="1" applyBorder="1" applyAlignment="1" applyProtection="1">
      <alignment horizontal="center"/>
      <protection locked="0"/>
    </xf>
    <xf numFmtId="1" fontId="5" fillId="0" borderId="10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3" fontId="6" fillId="3" borderId="11" xfId="0" applyNumberFormat="1" applyFont="1" applyFill="1" applyBorder="1" applyAlignment="1">
      <alignment horizontal="right" vertical="top"/>
    </xf>
    <xf numFmtId="3" fontId="6" fillId="2" borderId="11" xfId="0" applyNumberFormat="1" applyFont="1" applyFill="1" applyBorder="1" applyAlignment="1">
      <alignment horizontal="right" vertical="top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>
      <alignment horizontal="right" vertical="top"/>
    </xf>
    <xf numFmtId="0" fontId="4" fillId="2" borderId="11" xfId="0" applyFont="1" applyFill="1" applyBorder="1" applyAlignment="1" applyProtection="1">
      <alignment horizontal="left" vertical="top"/>
      <protection locked="0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3" fontId="4" fillId="0" borderId="13" xfId="0" applyNumberFormat="1" applyFont="1" applyBorder="1" applyAlignment="1" applyProtection="1">
      <alignment horizontal="right" vertical="top"/>
      <protection locked="0"/>
    </xf>
    <xf numFmtId="3" fontId="6" fillId="0" borderId="14" xfId="0" applyNumberFormat="1" applyFont="1" applyBorder="1" applyAlignment="1" applyProtection="1">
      <alignment horizontal="righ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5" fillId="2" borderId="11" xfId="0" applyNumberFormat="1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3" fontId="5" fillId="2" borderId="9" xfId="0" applyNumberFormat="1" applyFont="1" applyFill="1" applyBorder="1" applyAlignment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3" fontId="8" fillId="2" borderId="15" xfId="0" applyNumberFormat="1" applyFont="1" applyFill="1" applyBorder="1" applyAlignment="1">
      <alignment horizontal="right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3" fontId="10" fillId="2" borderId="16" xfId="0" applyNumberFormat="1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4" fillId="2" borderId="17" xfId="0" applyFont="1" applyFill="1" applyBorder="1" applyAlignment="1" applyProtection="1">
      <alignment horizontal="left" vertical="top"/>
      <protection locked="0"/>
    </xf>
    <xf numFmtId="3" fontId="6" fillId="2" borderId="17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1" fillId="3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1" xfId="0" applyNumberFormat="1" applyFont="1" applyBorder="1" applyAlignment="1" applyProtection="1">
      <alignment horizontal="right" vertical="top"/>
      <protection locked="0"/>
    </xf>
    <xf numFmtId="0" fontId="0" fillId="0" borderId="0" xfId="0" applyProtection="1"/>
    <xf numFmtId="3" fontId="6" fillId="3" borderId="11" xfId="0" applyNumberFormat="1" applyFont="1" applyFill="1" applyBorder="1" applyAlignment="1" applyProtection="1">
      <alignment horizontal="right" vertical="top"/>
    </xf>
    <xf numFmtId="3" fontId="6" fillId="2" borderId="11" xfId="0" applyNumberFormat="1" applyFont="1" applyFill="1" applyBorder="1" applyAlignment="1" applyProtection="1">
      <alignment horizontal="right" vertical="top"/>
    </xf>
    <xf numFmtId="3" fontId="7" fillId="2" borderId="11" xfId="0" applyNumberFormat="1" applyFont="1" applyFill="1" applyBorder="1" applyAlignment="1" applyProtection="1">
      <alignment horizontal="right" vertical="top"/>
    </xf>
    <xf numFmtId="3" fontId="6" fillId="2" borderId="17" xfId="0" applyNumberFormat="1" applyFont="1" applyFill="1" applyBorder="1" applyAlignment="1" applyProtection="1">
      <alignment horizontal="right"/>
    </xf>
    <xf numFmtId="3" fontId="6" fillId="2" borderId="19" xfId="0" applyNumberFormat="1" applyFont="1" applyFill="1" applyBorder="1" applyAlignment="1" applyProtection="1">
      <alignment horizontal="right"/>
    </xf>
    <xf numFmtId="3" fontId="5" fillId="2" borderId="10" xfId="0" applyNumberFormat="1" applyFont="1" applyFill="1" applyBorder="1" applyAlignment="1" applyProtection="1">
      <alignment horizontal="right"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3" fontId="5" fillId="2" borderId="9" xfId="0" applyNumberFormat="1" applyFont="1" applyFill="1" applyBorder="1" applyAlignment="1" applyProtection="1">
      <alignment horizontal="right" vertical="top"/>
    </xf>
    <xf numFmtId="3" fontId="8" fillId="2" borderId="15" xfId="0" applyNumberFormat="1" applyFont="1" applyFill="1" applyBorder="1" applyAlignment="1" applyProtection="1">
      <alignment horizontal="right"/>
    </xf>
    <xf numFmtId="3" fontId="10" fillId="2" borderId="16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1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Border="1" applyProtection="1"/>
    <xf numFmtId="0" fontId="4" fillId="2" borderId="11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3" fontId="5" fillId="0" borderId="11" xfId="0" applyNumberFormat="1" applyFont="1" applyBorder="1" applyAlignment="1" applyProtection="1">
      <alignment horizontal="right" vertical="top"/>
    </xf>
    <xf numFmtId="0" fontId="11" fillId="3" borderId="11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/>
    </xf>
    <xf numFmtId="3" fontId="4" fillId="3" borderId="11" xfId="0" applyNumberFormat="1" applyFont="1" applyFill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left" vertical="top" wrapText="1"/>
    </xf>
    <xf numFmtId="3" fontId="4" fillId="0" borderId="13" xfId="0" applyNumberFormat="1" applyFont="1" applyBorder="1" applyAlignment="1" applyProtection="1">
      <alignment horizontal="right" vertical="top"/>
    </xf>
    <xf numFmtId="3" fontId="6" fillId="0" borderId="14" xfId="0" applyNumberFormat="1" applyFont="1" applyBorder="1" applyAlignment="1" applyProtection="1">
      <alignment horizontal="right" vertical="top"/>
    </xf>
    <xf numFmtId="0" fontId="4" fillId="2" borderId="17" xfId="0" applyFont="1" applyFill="1" applyBorder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</xf>
    <xf numFmtId="3" fontId="5" fillId="0" borderId="18" xfId="0" applyNumberFormat="1" applyFont="1" applyBorder="1" applyAlignment="1" applyProtection="1">
      <alignment horizontal="right" vertical="top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3" fontId="5" fillId="0" borderId="9" xfId="0" applyNumberFormat="1" applyFont="1" applyBorder="1" applyAlignment="1" applyProtection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3" fontId="5" fillId="0" borderId="10" xfId="0" applyNumberFormat="1" applyFont="1" applyBorder="1" applyAlignment="1" applyProtection="1">
      <alignment horizontal="right" vertical="top"/>
    </xf>
    <xf numFmtId="0" fontId="9" fillId="2" borderId="16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14" fillId="0" borderId="0" xfId="0" applyFont="1"/>
    <xf numFmtId="164" fontId="0" fillId="0" borderId="0" xfId="0" applyNumberFormat="1"/>
    <xf numFmtId="164" fontId="14" fillId="0" borderId="0" xfId="0" applyNumberFormat="1" applyFont="1"/>
    <xf numFmtId="3" fontId="12" fillId="3" borderId="11" xfId="0" applyNumberFormat="1" applyFont="1" applyFill="1" applyBorder="1" applyAlignment="1" applyProtection="1">
      <alignment horizontal="right" vertical="top"/>
      <protection locked="0"/>
    </xf>
    <xf numFmtId="3" fontId="12" fillId="0" borderId="13" xfId="0" applyNumberFormat="1" applyFont="1" applyBorder="1" applyAlignment="1" applyProtection="1">
      <alignment horizontal="right" vertical="top"/>
      <protection locked="0"/>
    </xf>
    <xf numFmtId="165" fontId="14" fillId="0" borderId="0" xfId="0" applyNumberFormat="1" applyFont="1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9"/>
  <sheetViews>
    <sheetView topLeftCell="A4" zoomScale="85" zoomScaleNormal="85" workbookViewId="0">
      <selection activeCell="E44" sqref="E44"/>
    </sheetView>
  </sheetViews>
  <sheetFormatPr defaultRowHeight="14.45"/>
  <cols>
    <col min="1" max="1" width="35.5703125" style="1" customWidth="1"/>
    <col min="2" max="4" width="12.7109375" style="1" customWidth="1"/>
    <col min="7" max="7" width="18" customWidth="1"/>
  </cols>
  <sheetData>
    <row r="2" spans="1:4" ht="18">
      <c r="A2" s="57" t="s">
        <v>0</v>
      </c>
      <c r="B2" s="55"/>
      <c r="C2" s="55"/>
      <c r="D2" s="55"/>
    </row>
    <row r="3" spans="1:4" ht="15.6">
      <c r="B3" s="108"/>
      <c r="C3" s="108"/>
      <c r="D3" s="108"/>
    </row>
    <row r="4" spans="1:4">
      <c r="A4" s="124" t="s">
        <v>1</v>
      </c>
      <c r="B4" s="124"/>
      <c r="C4" s="124"/>
      <c r="D4" s="4"/>
    </row>
    <row r="5" spans="1:4">
      <c r="A5" s="109"/>
      <c r="B5" s="19"/>
      <c r="C5" s="19"/>
      <c r="D5" s="4"/>
    </row>
    <row r="6" spans="1:4">
      <c r="A6" s="20" t="s">
        <v>2</v>
      </c>
      <c r="B6" s="4"/>
      <c r="C6" s="4"/>
      <c r="D6" s="20"/>
    </row>
    <row r="7" spans="1:4">
      <c r="A7" s="21"/>
      <c r="B7" s="22" t="s">
        <v>3</v>
      </c>
      <c r="C7" s="22" t="s">
        <v>3</v>
      </c>
      <c r="D7" s="23" t="s">
        <v>4</v>
      </c>
    </row>
    <row r="8" spans="1:4">
      <c r="A8" s="21"/>
      <c r="B8" s="24">
        <v>2020</v>
      </c>
      <c r="C8" s="24">
        <v>2021</v>
      </c>
      <c r="D8" s="25"/>
    </row>
    <row r="9" spans="1:4">
      <c r="A9" s="26" t="s">
        <v>5</v>
      </c>
      <c r="B9" s="27">
        <f>SUM(B10:B11)</f>
        <v>363000</v>
      </c>
      <c r="C9" s="27">
        <f>SUM(C10:C11)</f>
        <v>547000</v>
      </c>
      <c r="D9" s="28">
        <f>SUM(B9:C9)</f>
        <v>910000</v>
      </c>
    </row>
    <row r="10" spans="1:4">
      <c r="A10" s="29" t="s">
        <v>6</v>
      </c>
      <c r="B10" s="30">
        <v>37500</v>
      </c>
      <c r="C10" s="30">
        <v>75000</v>
      </c>
      <c r="D10" s="31">
        <f>SUM(B10:C10)</f>
        <v>112500</v>
      </c>
    </row>
    <row r="11" spans="1:4">
      <c r="A11" s="54" t="s">
        <v>7</v>
      </c>
      <c r="B11" s="30">
        <v>325500</v>
      </c>
      <c r="C11" s="30">
        <v>472000</v>
      </c>
      <c r="D11" s="31">
        <f>SUM(B11:C11)</f>
        <v>797500</v>
      </c>
    </row>
    <row r="12" spans="1:4">
      <c r="A12" s="125"/>
      <c r="B12" s="126"/>
      <c r="C12" s="126"/>
      <c r="D12" s="127"/>
    </row>
    <row r="13" spans="1:4">
      <c r="A13" s="32" t="s">
        <v>8</v>
      </c>
      <c r="B13" s="27">
        <f>SUM(B14:B17)</f>
        <v>165000</v>
      </c>
      <c r="C13" s="27">
        <f>SUM(C14:C17)</f>
        <v>220000</v>
      </c>
      <c r="D13" s="28">
        <f>SUM(B13:C13)</f>
        <v>385000</v>
      </c>
    </row>
    <row r="14" spans="1:4">
      <c r="A14" s="29" t="s">
        <v>9</v>
      </c>
      <c r="B14" s="30">
        <v>120000</v>
      </c>
      <c r="C14" s="30">
        <v>150000</v>
      </c>
      <c r="D14" s="31">
        <f>SUM(B14:C14)</f>
        <v>270000</v>
      </c>
    </row>
    <row r="15" spans="1:4">
      <c r="A15" s="29" t="s">
        <v>10</v>
      </c>
      <c r="B15" s="30">
        <v>20000</v>
      </c>
      <c r="C15" s="30">
        <v>20000</v>
      </c>
      <c r="D15" s="31">
        <f>SUM(B15:C15)</f>
        <v>40000</v>
      </c>
    </row>
    <row r="16" spans="1:4">
      <c r="A16" s="29" t="s">
        <v>11</v>
      </c>
      <c r="B16" s="30"/>
      <c r="C16" s="30"/>
      <c r="D16" s="31">
        <f>SUM(B16:C16)</f>
        <v>0</v>
      </c>
    </row>
    <row r="17" spans="1:4">
      <c r="A17" s="29" t="s">
        <v>12</v>
      </c>
      <c r="B17" s="30">
        <v>25000</v>
      </c>
      <c r="C17" s="30">
        <v>50000</v>
      </c>
      <c r="D17" s="31">
        <f>SUM(B17:C17)</f>
        <v>75000</v>
      </c>
    </row>
    <row r="18" spans="1:4">
      <c r="A18" s="125"/>
      <c r="B18" s="126"/>
      <c r="C18" s="126"/>
      <c r="D18" s="127"/>
    </row>
    <row r="19" spans="1:4">
      <c r="A19" s="26" t="s">
        <v>13</v>
      </c>
      <c r="B19" s="33">
        <v>20000</v>
      </c>
      <c r="C19" s="33"/>
      <c r="D19" s="28">
        <f>SUM(B19:C19)</f>
        <v>20000</v>
      </c>
    </row>
    <row r="20" spans="1:4">
      <c r="A20" s="128"/>
      <c r="B20" s="129"/>
      <c r="C20" s="129"/>
      <c r="D20" s="130"/>
    </row>
    <row r="21" spans="1:4">
      <c r="A21" s="26" t="s">
        <v>14</v>
      </c>
      <c r="B21" s="33"/>
      <c r="C21" s="33"/>
      <c r="D21" s="28">
        <f>SUM(B21:C21)</f>
        <v>0</v>
      </c>
    </row>
    <row r="22" spans="1:4">
      <c r="A22" s="34"/>
      <c r="B22" s="35"/>
      <c r="C22" s="35"/>
      <c r="D22" s="36"/>
    </row>
    <row r="23" spans="1:4">
      <c r="A23" s="26" t="s">
        <v>15</v>
      </c>
      <c r="B23" s="33"/>
      <c r="C23" s="33"/>
      <c r="D23" s="28">
        <f>SUM(B23:C23)</f>
        <v>0</v>
      </c>
    </row>
    <row r="24" spans="1:4">
      <c r="A24" s="125"/>
      <c r="B24" s="126"/>
      <c r="C24" s="126"/>
      <c r="D24" s="127"/>
    </row>
    <row r="25" spans="1:4">
      <c r="A25" s="26" t="s">
        <v>16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>
      <c r="A26" s="29" t="s">
        <v>17</v>
      </c>
      <c r="B26" s="30"/>
      <c r="C26" s="30"/>
      <c r="D26" s="31">
        <f>SUM(B26:C26)</f>
        <v>0</v>
      </c>
    </row>
    <row r="27" spans="1:4">
      <c r="A27" s="29" t="s">
        <v>18</v>
      </c>
      <c r="B27" s="30"/>
      <c r="C27" s="30"/>
      <c r="D27" s="31">
        <f>SUM(B27:C27)</f>
        <v>0</v>
      </c>
    </row>
    <row r="28" spans="1:4">
      <c r="A28" s="29" t="s">
        <v>19</v>
      </c>
      <c r="B28" s="30"/>
      <c r="C28" s="30"/>
      <c r="D28" s="31">
        <f>SUM(B28:C28)</f>
        <v>0</v>
      </c>
    </row>
    <row r="29" spans="1:4">
      <c r="A29" s="121"/>
      <c r="B29" s="122"/>
      <c r="C29" s="122"/>
      <c r="D29" s="123"/>
    </row>
    <row r="30" spans="1:4">
      <c r="A30" s="51" t="s">
        <v>20</v>
      </c>
      <c r="B30" s="52">
        <f>SUM(B9,B13,B19,B21,B23,B25)</f>
        <v>548000</v>
      </c>
      <c r="C30" s="52">
        <f>SUM(C9,C13,C19,C21,C23,C25)</f>
        <v>767000</v>
      </c>
      <c r="D30" s="52">
        <f>SUM(D9,D13,D19,D21,D23,D25)</f>
        <v>1315000</v>
      </c>
    </row>
    <row r="31" spans="1:4" ht="24">
      <c r="A31" s="37" t="s">
        <v>21</v>
      </c>
      <c r="B31" s="53"/>
      <c r="C31" s="53"/>
      <c r="D31" s="39">
        <f>SUM(B31:C31)</f>
        <v>0</v>
      </c>
    </row>
    <row r="32" spans="1:4">
      <c r="A32" s="40" t="s">
        <v>22</v>
      </c>
      <c r="B32" s="30"/>
      <c r="C32" s="30"/>
      <c r="D32" s="41">
        <f>SUM(B32:C32)</f>
        <v>0</v>
      </c>
    </row>
    <row r="33" spans="1:8">
      <c r="A33" s="42" t="s">
        <v>23</v>
      </c>
      <c r="B33" s="43"/>
      <c r="C33" s="43"/>
      <c r="D33" s="44">
        <f>SUM(B33:C33)</f>
        <v>0</v>
      </c>
    </row>
    <row r="34" spans="1:8" ht="24">
      <c r="A34" s="45" t="s">
        <v>24</v>
      </c>
      <c r="B34" s="46">
        <f>(B30-B31-B32-B33)</f>
        <v>548000</v>
      </c>
      <c r="C34" s="46">
        <f>(C30-C31-C32-C33)</f>
        <v>767000</v>
      </c>
      <c r="D34" s="46">
        <f>(D30-D31-D32-D33)</f>
        <v>1315000</v>
      </c>
      <c r="F34" s="102" t="s">
        <v>25</v>
      </c>
      <c r="G34" s="104">
        <f>D34*$G$38</f>
        <v>1315000</v>
      </c>
      <c r="H34" s="103"/>
    </row>
    <row r="35" spans="1:8">
      <c r="A35" s="47" t="s">
        <v>26</v>
      </c>
      <c r="B35" s="38">
        <v>109600</v>
      </c>
      <c r="C35" s="38">
        <v>153400</v>
      </c>
      <c r="D35" s="39">
        <f>SUM(B35:C35)</f>
        <v>263000</v>
      </c>
      <c r="F35" s="102" t="s">
        <v>25</v>
      </c>
      <c r="G35" s="104">
        <f>D35*$G$38</f>
        <v>263000</v>
      </c>
      <c r="H35" s="103"/>
    </row>
    <row r="36" spans="1:8">
      <c r="A36" s="42" t="s">
        <v>27</v>
      </c>
      <c r="B36" s="43"/>
      <c r="C36" s="43"/>
      <c r="D36" s="44">
        <f>SUM(B36:C36)</f>
        <v>0</v>
      </c>
      <c r="G36" s="103"/>
      <c r="H36" s="103"/>
    </row>
    <row r="37" spans="1:8">
      <c r="A37" s="48" t="s">
        <v>28</v>
      </c>
      <c r="B37" s="49">
        <f>(B34-B35-B36)</f>
        <v>438400</v>
      </c>
      <c r="C37" s="49">
        <f>(C34-C35-C36)</f>
        <v>613600</v>
      </c>
      <c r="D37" s="49">
        <f>(D34-D35-D36)</f>
        <v>1052000</v>
      </c>
      <c r="F37" s="102" t="s">
        <v>25</v>
      </c>
      <c r="G37" s="104">
        <v>1052000</v>
      </c>
      <c r="H37" s="104">
        <f>D37-G37</f>
        <v>0</v>
      </c>
    </row>
    <row r="38" spans="1:8">
      <c r="A38" s="50"/>
      <c r="B38" s="50"/>
      <c r="C38" s="50"/>
      <c r="D38" s="50"/>
      <c r="G38" s="102">
        <f>G37/D37</f>
        <v>1</v>
      </c>
    </row>
    <row r="39" spans="1:8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9"/>
  <sheetViews>
    <sheetView topLeftCell="A19" zoomScaleNormal="100" workbookViewId="0">
      <selection activeCell="G39" sqref="G39"/>
    </sheetView>
  </sheetViews>
  <sheetFormatPr defaultRowHeight="14.45"/>
  <cols>
    <col min="1" max="1" width="35.5703125" style="1" customWidth="1"/>
    <col min="2" max="4" width="12.7109375" style="1" customWidth="1"/>
    <col min="7" max="7" width="22.5703125" customWidth="1"/>
    <col min="8" max="8" width="18.140625" customWidth="1"/>
  </cols>
  <sheetData>
    <row r="2" spans="1:4" ht="18">
      <c r="A2" s="57" t="s">
        <v>29</v>
      </c>
      <c r="B2" s="55"/>
      <c r="C2" s="55"/>
      <c r="D2" s="55"/>
    </row>
    <row r="3" spans="1:4" ht="15.6">
      <c r="B3" s="108"/>
      <c r="C3" s="108"/>
      <c r="D3" s="108"/>
    </row>
    <row r="4" spans="1:4">
      <c r="A4" s="124" t="s">
        <v>1</v>
      </c>
      <c r="B4" s="124"/>
      <c r="C4" s="124"/>
      <c r="D4" s="4"/>
    </row>
    <row r="5" spans="1:4">
      <c r="A5" s="109"/>
      <c r="B5" s="19"/>
      <c r="C5" s="19"/>
      <c r="D5" s="4"/>
    </row>
    <row r="6" spans="1:4">
      <c r="A6" s="20" t="s">
        <v>2</v>
      </c>
      <c r="B6" s="4"/>
      <c r="C6" s="4"/>
      <c r="D6" s="20"/>
    </row>
    <row r="7" spans="1:4">
      <c r="A7" s="21"/>
      <c r="B7" s="22" t="s">
        <v>3</v>
      </c>
      <c r="C7" s="22" t="s">
        <v>3</v>
      </c>
      <c r="D7" s="23" t="s">
        <v>4</v>
      </c>
    </row>
    <row r="8" spans="1:4">
      <c r="A8" s="21"/>
      <c r="B8" s="24">
        <v>2020</v>
      </c>
      <c r="C8" s="24">
        <v>2021</v>
      </c>
      <c r="D8" s="25"/>
    </row>
    <row r="9" spans="1:4">
      <c r="A9" s="26" t="s">
        <v>5</v>
      </c>
      <c r="B9" s="27">
        <f>SUM(B10:B11)</f>
        <v>392956.35</v>
      </c>
      <c r="C9" s="27">
        <f>SUM(C10:C11)</f>
        <v>518601.19</v>
      </c>
      <c r="D9" s="28">
        <f>SUM(B9:C9)</f>
        <v>911557.54</v>
      </c>
    </row>
    <row r="10" spans="1:4">
      <c r="A10" s="29" t="s">
        <v>6</v>
      </c>
      <c r="B10" s="30"/>
      <c r="C10" s="30"/>
      <c r="D10" s="31">
        <f>SUM(B10:C10)</f>
        <v>0</v>
      </c>
    </row>
    <row r="11" spans="1:4">
      <c r="A11" s="54" t="s">
        <v>7</v>
      </c>
      <c r="B11" s="30">
        <v>392956.35</v>
      </c>
      <c r="C11" s="30">
        <v>518601.19</v>
      </c>
      <c r="D11" s="31">
        <f>SUM(B11:C11)</f>
        <v>911557.54</v>
      </c>
    </row>
    <row r="12" spans="1:4">
      <c r="A12" s="125"/>
      <c r="B12" s="126"/>
      <c r="C12" s="126"/>
      <c r="D12" s="127"/>
    </row>
    <row r="13" spans="1:4">
      <c r="A13" s="32" t="s">
        <v>8</v>
      </c>
      <c r="B13" s="27">
        <f>SUM(B14:B17)</f>
        <v>589434.53</v>
      </c>
      <c r="C13" s="27">
        <f>SUM(C14:C17)</f>
        <v>563293.65</v>
      </c>
      <c r="D13" s="28">
        <f>SUM(B13:C13)</f>
        <v>1152728.1800000002</v>
      </c>
    </row>
    <row r="14" spans="1:4">
      <c r="A14" s="29" t="s">
        <v>9</v>
      </c>
      <c r="B14" s="30">
        <v>307787.7</v>
      </c>
      <c r="C14" s="30">
        <v>278273.81</v>
      </c>
      <c r="D14" s="31">
        <f>SUM(B14:C14)</f>
        <v>586061.51</v>
      </c>
    </row>
    <row r="15" spans="1:4">
      <c r="A15" s="29" t="s">
        <v>10</v>
      </c>
      <c r="B15" s="30"/>
      <c r="C15" s="30"/>
      <c r="D15" s="31">
        <f>SUM(B15:C15)</f>
        <v>0</v>
      </c>
    </row>
    <row r="16" spans="1:4">
      <c r="A16" s="29" t="s">
        <v>11</v>
      </c>
      <c r="B16" s="30"/>
      <c r="C16" s="30"/>
      <c r="D16" s="31">
        <f>SUM(B16:C16)</f>
        <v>0</v>
      </c>
    </row>
    <row r="17" spans="1:4">
      <c r="A17" s="29" t="s">
        <v>12</v>
      </c>
      <c r="B17" s="30">
        <v>281646.83</v>
      </c>
      <c r="C17" s="30">
        <v>285019.84000000003</v>
      </c>
      <c r="D17" s="31">
        <f>SUM(B17:C17)</f>
        <v>566666.67000000004</v>
      </c>
    </row>
    <row r="18" spans="1:4">
      <c r="A18" s="125"/>
      <c r="B18" s="126"/>
      <c r="C18" s="126"/>
      <c r="D18" s="127"/>
    </row>
    <row r="19" spans="1:4">
      <c r="A19" s="26" t="s">
        <v>13</v>
      </c>
      <c r="B19" s="33">
        <v>5902.78</v>
      </c>
      <c r="C19" s="33">
        <v>10962.3</v>
      </c>
      <c r="D19" s="28">
        <f>SUM(B19:C19)</f>
        <v>16865.079999999998</v>
      </c>
    </row>
    <row r="20" spans="1:4">
      <c r="A20" s="128"/>
      <c r="B20" s="129"/>
      <c r="C20" s="129"/>
      <c r="D20" s="130"/>
    </row>
    <row r="21" spans="1:4">
      <c r="A21" s="26" t="s">
        <v>14</v>
      </c>
      <c r="B21" s="33"/>
      <c r="C21" s="33"/>
      <c r="D21" s="28">
        <f>SUM(B21:C21)</f>
        <v>0</v>
      </c>
    </row>
    <row r="22" spans="1:4">
      <c r="A22" s="34"/>
      <c r="B22" s="35"/>
      <c r="C22" s="35"/>
      <c r="D22" s="36"/>
    </row>
    <row r="23" spans="1:4">
      <c r="A23" s="26" t="s">
        <v>15</v>
      </c>
      <c r="B23" s="33">
        <v>18973.21</v>
      </c>
      <c r="C23" s="33">
        <v>24875.99</v>
      </c>
      <c r="D23" s="28">
        <f>SUM(B23:C23)</f>
        <v>43849.2</v>
      </c>
    </row>
    <row r="24" spans="1:4">
      <c r="A24" s="125"/>
      <c r="B24" s="126"/>
      <c r="C24" s="126"/>
      <c r="D24" s="127"/>
    </row>
    <row r="25" spans="1:4">
      <c r="A25" s="26" t="s">
        <v>16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>
      <c r="A26" s="29" t="s">
        <v>17</v>
      </c>
      <c r="B26" s="62"/>
      <c r="C26" s="30"/>
      <c r="D26" s="31">
        <f>SUM(B26:C26)</f>
        <v>0</v>
      </c>
    </row>
    <row r="27" spans="1:4">
      <c r="A27" s="29" t="s">
        <v>18</v>
      </c>
      <c r="B27" s="30"/>
      <c r="C27" s="30"/>
      <c r="D27" s="31">
        <f>SUM(B27:C27)</f>
        <v>0</v>
      </c>
    </row>
    <row r="28" spans="1:4">
      <c r="A28" s="29" t="s">
        <v>19</v>
      </c>
      <c r="B28" s="30"/>
      <c r="C28" s="30"/>
      <c r="D28" s="31">
        <f>SUM(B28:C28)</f>
        <v>0</v>
      </c>
    </row>
    <row r="29" spans="1:4">
      <c r="A29" s="121"/>
      <c r="B29" s="122"/>
      <c r="C29" s="122"/>
      <c r="D29" s="123"/>
    </row>
    <row r="30" spans="1:4">
      <c r="A30" s="51" t="s">
        <v>20</v>
      </c>
      <c r="B30" s="52">
        <f>SUM(B9,B13,B19,B21,B23,B25)</f>
        <v>1007266.87</v>
      </c>
      <c r="C30" s="52">
        <f>SUM(C9,C13,C19,C21,C23,C25)</f>
        <v>1117733.1300000001</v>
      </c>
      <c r="D30" s="52">
        <f>SUM(D9,D13,D19,D21,D23,D25)</f>
        <v>2125000.0000000005</v>
      </c>
    </row>
    <row r="31" spans="1:4" ht="24">
      <c r="A31" s="37" t="s">
        <v>21</v>
      </c>
      <c r="B31" s="53"/>
      <c r="C31" s="53"/>
      <c r="D31" s="39">
        <f>SUM(B31:C31)</f>
        <v>0</v>
      </c>
    </row>
    <row r="32" spans="1:4">
      <c r="A32" s="40" t="s">
        <v>22</v>
      </c>
      <c r="B32" s="30"/>
      <c r="C32" s="30"/>
      <c r="D32" s="41">
        <f>SUM(B32:C32)</f>
        <v>0</v>
      </c>
    </row>
    <row r="33" spans="1:8">
      <c r="A33" s="42" t="s">
        <v>23</v>
      </c>
      <c r="B33" s="43"/>
      <c r="C33" s="43"/>
      <c r="D33" s="44">
        <f>SUM(B33:C33)</f>
        <v>0</v>
      </c>
    </row>
    <row r="34" spans="1:8" ht="24">
      <c r="A34" s="45" t="s">
        <v>24</v>
      </c>
      <c r="B34" s="46">
        <f>(B30-B31-B32-B33)</f>
        <v>1007266.87</v>
      </c>
      <c r="C34" s="46">
        <f>(C30-C31-C32-C33)</f>
        <v>1117733.1300000001</v>
      </c>
      <c r="D34" s="46">
        <f>(D30-D31-D32-D33)</f>
        <v>2125000.0000000005</v>
      </c>
      <c r="F34" s="102" t="s">
        <v>25</v>
      </c>
      <c r="G34" s="104">
        <f>D34*$G$38</f>
        <v>2125000</v>
      </c>
      <c r="H34" s="103"/>
    </row>
    <row r="35" spans="1:8">
      <c r="A35" s="47" t="s">
        <v>26</v>
      </c>
      <c r="B35" s="38">
        <v>201453.37400000001</v>
      </c>
      <c r="C35" s="38">
        <v>223546.62599999999</v>
      </c>
      <c r="D35" s="39">
        <f>SUM(B35:C35)</f>
        <v>425000</v>
      </c>
      <c r="F35" s="102" t="s">
        <v>25</v>
      </c>
      <c r="G35" s="104">
        <f>D35*$G$38</f>
        <v>424999.99999999988</v>
      </c>
      <c r="H35" s="103"/>
    </row>
    <row r="36" spans="1:8">
      <c r="A36" s="42" t="s">
        <v>27</v>
      </c>
      <c r="B36" s="43"/>
      <c r="C36" s="43"/>
      <c r="D36" s="44">
        <f>SUM(B36:C36)</f>
        <v>0</v>
      </c>
      <c r="G36" s="103"/>
      <c r="H36" s="103"/>
    </row>
    <row r="37" spans="1:8">
      <c r="A37" s="48" t="s">
        <v>28</v>
      </c>
      <c r="B37" s="49">
        <f>(B34-B35-B36)</f>
        <v>805813.49600000004</v>
      </c>
      <c r="C37" s="49">
        <f>(C34-C35-C36)</f>
        <v>894186.50400000019</v>
      </c>
      <c r="D37" s="49">
        <f>(D34-D35-D36)</f>
        <v>1700000.0000000005</v>
      </c>
      <c r="F37" s="102" t="s">
        <v>25</v>
      </c>
      <c r="G37" s="104">
        <v>1700000</v>
      </c>
      <c r="H37" s="104">
        <f>D37-G37</f>
        <v>0</v>
      </c>
    </row>
    <row r="38" spans="1:8">
      <c r="A38" s="50"/>
      <c r="B38" s="50"/>
      <c r="C38" s="50"/>
      <c r="D38" s="50"/>
      <c r="G38" s="107">
        <f>G37/D37</f>
        <v>0.99999999999999978</v>
      </c>
    </row>
    <row r="39" spans="1:8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9"/>
  <sheetViews>
    <sheetView topLeftCell="A17" zoomScale="115" zoomScaleNormal="115" workbookViewId="0">
      <selection activeCell="G25" sqref="G25"/>
    </sheetView>
  </sheetViews>
  <sheetFormatPr defaultRowHeight="14.45"/>
  <cols>
    <col min="1" max="1" width="35.5703125" style="1" customWidth="1"/>
    <col min="2" max="4" width="12.7109375" style="1" customWidth="1"/>
    <col min="7" max="7" width="28.7109375" customWidth="1"/>
    <col min="8" max="8" width="23.28515625" customWidth="1"/>
  </cols>
  <sheetData>
    <row r="2" spans="1:4" ht="18">
      <c r="A2" s="57" t="s">
        <v>30</v>
      </c>
      <c r="B2" s="55"/>
      <c r="C2" s="55"/>
      <c r="D2" s="55"/>
    </row>
    <row r="3" spans="1:4" ht="15.6">
      <c r="B3" s="108"/>
      <c r="C3" s="108"/>
      <c r="D3" s="108"/>
    </row>
    <row r="4" spans="1:4">
      <c r="A4" s="124" t="s">
        <v>1</v>
      </c>
      <c r="B4" s="124"/>
      <c r="C4" s="124"/>
      <c r="D4" s="4"/>
    </row>
    <row r="5" spans="1:4">
      <c r="A5" s="109"/>
      <c r="B5" s="19"/>
      <c r="C5" s="19"/>
      <c r="D5" s="4"/>
    </row>
    <row r="6" spans="1:4">
      <c r="A6" s="20" t="s">
        <v>2</v>
      </c>
      <c r="B6" s="4"/>
      <c r="C6" s="4"/>
      <c r="D6" s="20"/>
    </row>
    <row r="7" spans="1:4">
      <c r="A7" s="21"/>
      <c r="B7" s="22" t="s">
        <v>3</v>
      </c>
      <c r="C7" s="22" t="s">
        <v>3</v>
      </c>
      <c r="D7" s="23" t="s">
        <v>4</v>
      </c>
    </row>
    <row r="8" spans="1:4">
      <c r="A8" s="21"/>
      <c r="B8" s="24">
        <v>2020</v>
      </c>
      <c r="C8" s="24">
        <v>2021</v>
      </c>
      <c r="D8" s="25"/>
    </row>
    <row r="9" spans="1:4">
      <c r="A9" s="26" t="s">
        <v>5</v>
      </c>
      <c r="B9" s="27">
        <f>SUM(B10:B11)</f>
        <v>315209.53999999998</v>
      </c>
      <c r="C9" s="27">
        <f>SUM(C10:C11)</f>
        <v>535585.26</v>
      </c>
      <c r="D9" s="28">
        <f>SUM(B9:C9)</f>
        <v>850794.8</v>
      </c>
    </row>
    <row r="10" spans="1:4">
      <c r="A10" s="29" t="s">
        <v>6</v>
      </c>
      <c r="B10" s="30"/>
      <c r="C10" s="30"/>
      <c r="D10" s="31">
        <f>SUM(B10:C10)</f>
        <v>0</v>
      </c>
    </row>
    <row r="11" spans="1:4">
      <c r="A11" s="54" t="s">
        <v>7</v>
      </c>
      <c r="B11" s="30">
        <v>315209.53999999998</v>
      </c>
      <c r="C11" s="30">
        <v>535585.26</v>
      </c>
      <c r="D11" s="31">
        <f>SUM(B11:C11)</f>
        <v>850794.8</v>
      </c>
    </row>
    <row r="12" spans="1:4">
      <c r="A12" s="125"/>
      <c r="B12" s="126"/>
      <c r="C12" s="126"/>
      <c r="D12" s="127"/>
    </row>
    <row r="13" spans="1:4">
      <c r="A13" s="32" t="s">
        <v>8</v>
      </c>
      <c r="B13" s="27">
        <f>SUM(B14:B17)</f>
        <v>590317.91999999993</v>
      </c>
      <c r="C13" s="27">
        <f>SUM(C14:C17)</f>
        <v>1519599</v>
      </c>
      <c r="D13" s="28">
        <f>SUM(B13:C13)</f>
        <v>2109916.92</v>
      </c>
    </row>
    <row r="14" spans="1:4">
      <c r="A14" s="29" t="s">
        <v>9</v>
      </c>
      <c r="B14" s="30">
        <v>415462.43</v>
      </c>
      <c r="C14" s="30">
        <v>1285675.58</v>
      </c>
      <c r="D14" s="31">
        <f>SUM(B14:C14)</f>
        <v>1701138.01</v>
      </c>
    </row>
    <row r="15" spans="1:4">
      <c r="A15" s="29" t="s">
        <v>10</v>
      </c>
      <c r="B15" s="30">
        <v>0</v>
      </c>
      <c r="C15" s="30">
        <v>4515.8999999999996</v>
      </c>
      <c r="D15" s="31">
        <f>SUM(B15:C15)</f>
        <v>4515.8999999999996</v>
      </c>
    </row>
    <row r="16" spans="1:4">
      <c r="A16" s="29" t="s">
        <v>11</v>
      </c>
      <c r="B16" s="30">
        <v>0</v>
      </c>
      <c r="C16" s="30">
        <v>36127.17</v>
      </c>
      <c r="D16" s="31">
        <f>SUM(B16:C16)</f>
        <v>36127.17</v>
      </c>
    </row>
    <row r="17" spans="1:4">
      <c r="A17" s="29" t="s">
        <v>12</v>
      </c>
      <c r="B17" s="30">
        <v>174855.49</v>
      </c>
      <c r="C17" s="30">
        <v>193280.35</v>
      </c>
      <c r="D17" s="31">
        <f>SUM(B17:C17)</f>
        <v>368135.83999999997</v>
      </c>
    </row>
    <row r="18" spans="1:4">
      <c r="A18" s="125"/>
      <c r="B18" s="126"/>
      <c r="C18" s="126"/>
      <c r="D18" s="127"/>
    </row>
    <row r="19" spans="1:4">
      <c r="A19" s="26" t="s">
        <v>13</v>
      </c>
      <c r="B19" s="33">
        <v>0</v>
      </c>
      <c r="C19" s="33">
        <v>0</v>
      </c>
      <c r="D19" s="28">
        <f>SUM(B19:C19)</f>
        <v>0</v>
      </c>
    </row>
    <row r="20" spans="1:4">
      <c r="A20" s="128"/>
      <c r="B20" s="129"/>
      <c r="C20" s="129"/>
      <c r="D20" s="130"/>
    </row>
    <row r="21" spans="1:4">
      <c r="A21" s="26" t="s">
        <v>14</v>
      </c>
      <c r="B21" s="105">
        <v>0</v>
      </c>
      <c r="C21" s="105">
        <v>0</v>
      </c>
      <c r="D21" s="28">
        <f>SUM(B21:C21)</f>
        <v>0</v>
      </c>
    </row>
    <row r="22" spans="1:4">
      <c r="A22" s="34"/>
      <c r="B22" s="106"/>
      <c r="C22" s="106"/>
      <c r="D22" s="36"/>
    </row>
    <row r="23" spans="1:4">
      <c r="A23" s="26" t="s">
        <v>15</v>
      </c>
      <c r="B23" s="105">
        <v>17611.990000000002</v>
      </c>
      <c r="C23" s="105">
        <v>21676.3</v>
      </c>
      <c r="D23" s="28">
        <f>SUM(B23:C23)</f>
        <v>39288.29</v>
      </c>
    </row>
    <row r="24" spans="1:4">
      <c r="A24" s="125"/>
      <c r="B24" s="126"/>
      <c r="C24" s="126"/>
      <c r="D24" s="127"/>
    </row>
    <row r="25" spans="1:4">
      <c r="A25" s="26" t="s">
        <v>16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>
      <c r="A26" s="29" t="s">
        <v>17</v>
      </c>
      <c r="B26" s="30"/>
      <c r="C26" s="30"/>
      <c r="D26" s="31">
        <f>SUM(B26:C26)</f>
        <v>0</v>
      </c>
    </row>
    <row r="27" spans="1:4">
      <c r="A27" s="29" t="s">
        <v>18</v>
      </c>
      <c r="B27" s="30"/>
      <c r="C27" s="30"/>
      <c r="D27" s="31">
        <f>SUM(B27:C27)</f>
        <v>0</v>
      </c>
    </row>
    <row r="28" spans="1:4">
      <c r="A28" s="29" t="s">
        <v>19</v>
      </c>
      <c r="B28" s="30"/>
      <c r="C28" s="30"/>
      <c r="D28" s="31">
        <f>SUM(B28:C28)</f>
        <v>0</v>
      </c>
    </row>
    <row r="29" spans="1:4">
      <c r="A29" s="121"/>
      <c r="B29" s="122"/>
      <c r="C29" s="122"/>
      <c r="D29" s="123"/>
    </row>
    <row r="30" spans="1:4">
      <c r="A30" s="51" t="s">
        <v>20</v>
      </c>
      <c r="B30" s="52">
        <f>SUM(B9,B13,B19,B21,B23,B25)</f>
        <v>923139.45</v>
      </c>
      <c r="C30" s="52">
        <f>SUM(C9,C13,C19,C21,C23,C25)</f>
        <v>2076860.56</v>
      </c>
      <c r="D30" s="52">
        <f>SUM(D9,D13,D19,D21,D23,D25)</f>
        <v>3000000.01</v>
      </c>
    </row>
    <row r="31" spans="1:4" ht="24">
      <c r="A31" s="37" t="s">
        <v>21</v>
      </c>
      <c r="B31" s="53"/>
      <c r="C31" s="53"/>
      <c r="D31" s="39">
        <f>SUM(B31:C31)</f>
        <v>0</v>
      </c>
    </row>
    <row r="32" spans="1:4">
      <c r="A32" s="40" t="s">
        <v>22</v>
      </c>
      <c r="B32" s="30"/>
      <c r="C32" s="30"/>
      <c r="D32" s="41">
        <f>SUM(B32:C32)</f>
        <v>0</v>
      </c>
    </row>
    <row r="33" spans="1:8">
      <c r="A33" s="42" t="s">
        <v>23</v>
      </c>
      <c r="B33" s="43"/>
      <c r="C33" s="43"/>
      <c r="D33" s="44">
        <f>SUM(B33:C33)</f>
        <v>0</v>
      </c>
    </row>
    <row r="34" spans="1:8" ht="24">
      <c r="A34" s="45" t="s">
        <v>24</v>
      </c>
      <c r="B34" s="46">
        <f>(B30-B31-B32-B33)</f>
        <v>923139.45</v>
      </c>
      <c r="C34" s="46">
        <f>(C30-C31-C32-C33)</f>
        <v>2076860.56</v>
      </c>
      <c r="D34" s="46">
        <f>(D30-D31-D32-D33)</f>
        <v>3000000.01</v>
      </c>
      <c r="F34" s="102" t="s">
        <v>25</v>
      </c>
      <c r="G34" s="104">
        <f>D34*$G$38</f>
        <v>3000000.0000000005</v>
      </c>
      <c r="H34" s="103"/>
    </row>
    <row r="35" spans="1:8">
      <c r="A35" s="47" t="s">
        <v>26</v>
      </c>
      <c r="B35" s="38">
        <v>184627.89</v>
      </c>
      <c r="C35" s="38">
        <v>415372.11200000002</v>
      </c>
      <c r="D35" s="39">
        <f>SUM(B35:C35)</f>
        <v>600000.00200000009</v>
      </c>
      <c r="F35" s="102" t="s">
        <v>25</v>
      </c>
      <c r="G35" s="104">
        <f>D35*$G$38</f>
        <v>600000.00000000023</v>
      </c>
      <c r="H35" s="103"/>
    </row>
    <row r="36" spans="1:8">
      <c r="A36" s="42" t="s">
        <v>27</v>
      </c>
      <c r="B36" s="43"/>
      <c r="C36" s="43"/>
      <c r="D36" s="44">
        <f>SUM(B36:C36)</f>
        <v>0</v>
      </c>
      <c r="G36" s="103"/>
      <c r="H36" s="103"/>
    </row>
    <row r="37" spans="1:8">
      <c r="A37" s="48" t="s">
        <v>28</v>
      </c>
      <c r="B37" s="49">
        <f>(B34-B35-B36)</f>
        <v>738511.55999999994</v>
      </c>
      <c r="C37" s="49">
        <f>(C34-C35-C36)</f>
        <v>1661488.4480000001</v>
      </c>
      <c r="D37" s="49">
        <f>(D34-D35-D36)</f>
        <v>2400000.0079999994</v>
      </c>
      <c r="F37" s="102" t="s">
        <v>25</v>
      </c>
      <c r="G37" s="104">
        <v>2400000</v>
      </c>
      <c r="H37" s="104">
        <f>D37-G37</f>
        <v>7.9999994486570358E-3</v>
      </c>
    </row>
    <row r="38" spans="1:8">
      <c r="A38" s="50"/>
      <c r="B38" s="50"/>
      <c r="C38" s="50"/>
      <c r="D38" s="50"/>
      <c r="G38" s="104">
        <f>G37/D37</f>
        <v>0.99999999666666695</v>
      </c>
    </row>
    <row r="39" spans="1:8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39"/>
  <sheetViews>
    <sheetView workbookViewId="0">
      <selection activeCell="F21" sqref="F21"/>
    </sheetView>
  </sheetViews>
  <sheetFormatPr defaultRowHeight="14.45"/>
  <cols>
    <col min="1" max="1" width="35.5703125" style="1" customWidth="1"/>
    <col min="2" max="4" width="12.7109375" style="1" customWidth="1"/>
  </cols>
  <sheetData>
    <row r="2" spans="1:4" ht="18">
      <c r="A2" s="57" t="s">
        <v>31</v>
      </c>
      <c r="B2" s="55"/>
      <c r="C2" s="98"/>
      <c r="D2" s="55"/>
    </row>
    <row r="3" spans="1:4" ht="15.6">
      <c r="A3" s="99" t="s">
        <v>32</v>
      </c>
      <c r="B3" s="108"/>
      <c r="C3" s="108"/>
      <c r="D3" s="108"/>
    </row>
    <row r="4" spans="1:4">
      <c r="A4" s="124" t="s">
        <v>1</v>
      </c>
      <c r="B4" s="124"/>
      <c r="C4" s="124"/>
      <c r="D4" s="4"/>
    </row>
    <row r="5" spans="1:4">
      <c r="A5" s="109"/>
      <c r="B5" s="19"/>
      <c r="C5" s="19"/>
      <c r="D5" s="4"/>
    </row>
    <row r="6" spans="1:4">
      <c r="A6" s="20" t="s">
        <v>2</v>
      </c>
      <c r="B6" s="4"/>
      <c r="C6" s="4"/>
      <c r="D6" s="20"/>
    </row>
    <row r="7" spans="1:4">
      <c r="A7" s="21"/>
      <c r="B7" s="22" t="s">
        <v>3</v>
      </c>
      <c r="C7" s="22" t="s">
        <v>3</v>
      </c>
      <c r="D7" s="23" t="s">
        <v>4</v>
      </c>
    </row>
    <row r="8" spans="1:4">
      <c r="A8" s="21"/>
      <c r="B8" s="24">
        <v>2020</v>
      </c>
      <c r="C8" s="24">
        <v>2021</v>
      </c>
      <c r="D8" s="25"/>
    </row>
    <row r="9" spans="1:4">
      <c r="A9" s="26" t="s">
        <v>5</v>
      </c>
      <c r="B9" s="27">
        <f>SUM(B10:B11)</f>
        <v>0</v>
      </c>
      <c r="C9" s="27">
        <f>SUM(C10:C11)</f>
        <v>0</v>
      </c>
      <c r="D9" s="28">
        <f>SUM(B9:C9)</f>
        <v>0</v>
      </c>
    </row>
    <row r="10" spans="1:4">
      <c r="A10" s="29" t="s">
        <v>6</v>
      </c>
      <c r="B10" s="30"/>
      <c r="C10" s="30"/>
      <c r="D10" s="31">
        <f>SUM(B10:C10)</f>
        <v>0</v>
      </c>
    </row>
    <row r="11" spans="1:4">
      <c r="A11" s="54" t="s">
        <v>7</v>
      </c>
      <c r="B11" s="30"/>
      <c r="C11" s="30"/>
      <c r="D11" s="31">
        <f>SUM(B11:C11)</f>
        <v>0</v>
      </c>
    </row>
    <row r="12" spans="1:4">
      <c r="A12" s="125"/>
      <c r="B12" s="126"/>
      <c r="C12" s="126"/>
      <c r="D12" s="127"/>
    </row>
    <row r="13" spans="1:4">
      <c r="A13" s="32" t="s">
        <v>8</v>
      </c>
      <c r="B13" s="27">
        <f>SUM(B14:B17)</f>
        <v>0</v>
      </c>
      <c r="C13" s="27">
        <f>SUM(C14:C17)</f>
        <v>0</v>
      </c>
      <c r="D13" s="28">
        <f>SUM(B13:C13)</f>
        <v>0</v>
      </c>
    </row>
    <row r="14" spans="1:4">
      <c r="A14" s="29" t="s">
        <v>9</v>
      </c>
      <c r="B14" s="30"/>
      <c r="C14" s="30"/>
      <c r="D14" s="31">
        <f>SUM(B14:C14)</f>
        <v>0</v>
      </c>
    </row>
    <row r="15" spans="1:4">
      <c r="A15" s="29" t="s">
        <v>10</v>
      </c>
      <c r="B15" s="30"/>
      <c r="C15" s="30"/>
      <c r="D15" s="31">
        <f>SUM(B15:C15)</f>
        <v>0</v>
      </c>
    </row>
    <row r="16" spans="1:4">
      <c r="A16" s="29" t="s">
        <v>11</v>
      </c>
      <c r="B16" s="30"/>
      <c r="C16" s="30"/>
      <c r="D16" s="31">
        <f>SUM(B16:C16)</f>
        <v>0</v>
      </c>
    </row>
    <row r="17" spans="1:4">
      <c r="A17" s="29" t="s">
        <v>12</v>
      </c>
      <c r="B17" s="30"/>
      <c r="C17" s="30"/>
      <c r="D17" s="31">
        <f>SUM(B17:C17)</f>
        <v>0</v>
      </c>
    </row>
    <row r="18" spans="1:4">
      <c r="A18" s="125"/>
      <c r="B18" s="126"/>
      <c r="C18" s="126"/>
      <c r="D18" s="127"/>
    </row>
    <row r="19" spans="1:4">
      <c r="A19" s="26" t="s">
        <v>13</v>
      </c>
      <c r="B19" s="33"/>
      <c r="C19" s="33"/>
      <c r="D19" s="28">
        <f>SUM(B19:C19)</f>
        <v>0</v>
      </c>
    </row>
    <row r="20" spans="1:4">
      <c r="A20" s="128"/>
      <c r="B20" s="129"/>
      <c r="C20" s="129"/>
      <c r="D20" s="130"/>
    </row>
    <row r="21" spans="1:4">
      <c r="A21" s="26" t="s">
        <v>14</v>
      </c>
      <c r="B21" s="33"/>
      <c r="C21" s="33"/>
      <c r="D21" s="28">
        <f>SUM(B21:C21)</f>
        <v>0</v>
      </c>
    </row>
    <row r="22" spans="1:4">
      <c r="A22" s="34"/>
      <c r="B22" s="35"/>
      <c r="C22" s="35"/>
      <c r="D22" s="36"/>
    </row>
    <row r="23" spans="1:4">
      <c r="A23" s="26" t="s">
        <v>15</v>
      </c>
      <c r="B23" s="33"/>
      <c r="C23" s="33"/>
      <c r="D23" s="28">
        <f>SUM(B23:C23)</f>
        <v>0</v>
      </c>
    </row>
    <row r="24" spans="1:4">
      <c r="A24" s="125"/>
      <c r="B24" s="126"/>
      <c r="C24" s="126"/>
      <c r="D24" s="127"/>
    </row>
    <row r="25" spans="1:4">
      <c r="A25" s="26" t="s">
        <v>16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>
      <c r="A26" s="29" t="s">
        <v>17</v>
      </c>
      <c r="B26" s="30"/>
      <c r="C26" s="30"/>
      <c r="D26" s="31">
        <f>SUM(B26:C26)</f>
        <v>0</v>
      </c>
    </row>
    <row r="27" spans="1:4">
      <c r="A27" s="29" t="s">
        <v>18</v>
      </c>
      <c r="B27" s="30"/>
      <c r="C27" s="30"/>
      <c r="D27" s="31">
        <f>SUM(B27:C27)</f>
        <v>0</v>
      </c>
    </row>
    <row r="28" spans="1:4">
      <c r="A28" s="29" t="s">
        <v>19</v>
      </c>
      <c r="B28" s="30"/>
      <c r="C28" s="30"/>
      <c r="D28" s="31">
        <f>SUM(B28:C28)</f>
        <v>0</v>
      </c>
    </row>
    <row r="29" spans="1:4">
      <c r="A29" s="121"/>
      <c r="B29" s="122"/>
      <c r="C29" s="122"/>
      <c r="D29" s="123"/>
    </row>
    <row r="30" spans="1:4">
      <c r="A30" s="51" t="s">
        <v>20</v>
      </c>
      <c r="B30" s="52">
        <f>SUM(B9,B13,B19,B21,B23,B25)</f>
        <v>0</v>
      </c>
      <c r="C30" s="52">
        <f>SUM(C9,C13,C19,C21,C23,C25)</f>
        <v>0</v>
      </c>
      <c r="D30" s="52">
        <f>SUM(D9,D13,D19,D21,D23,D25)</f>
        <v>0</v>
      </c>
    </row>
    <row r="31" spans="1:4" ht="24">
      <c r="A31" s="37" t="s">
        <v>21</v>
      </c>
      <c r="B31" s="53"/>
      <c r="C31" s="53"/>
      <c r="D31" s="39">
        <f>SUM(B31:C31)</f>
        <v>0</v>
      </c>
    </row>
    <row r="32" spans="1:4">
      <c r="A32" s="40" t="s">
        <v>22</v>
      </c>
      <c r="B32" s="30"/>
      <c r="C32" s="30"/>
      <c r="D32" s="41">
        <f>SUM(B32:C32)</f>
        <v>0</v>
      </c>
    </row>
    <row r="33" spans="1:4">
      <c r="A33" s="42" t="s">
        <v>23</v>
      </c>
      <c r="B33" s="43"/>
      <c r="C33" s="43"/>
      <c r="D33" s="44">
        <f>SUM(B33:C33)</f>
        <v>0</v>
      </c>
    </row>
    <row r="34" spans="1:4" ht="24">
      <c r="A34" s="45" t="s">
        <v>24</v>
      </c>
      <c r="B34" s="46">
        <f>(B30-B31-B32-B33)</f>
        <v>0</v>
      </c>
      <c r="C34" s="46">
        <f>(C30-C31-C32-C33)</f>
        <v>0</v>
      </c>
      <c r="D34" s="46">
        <f>(D30-D31-D32-D33)</f>
        <v>0</v>
      </c>
    </row>
    <row r="35" spans="1:4">
      <c r="A35" s="47" t="s">
        <v>26</v>
      </c>
      <c r="B35" s="38"/>
      <c r="C35" s="38"/>
      <c r="D35" s="39">
        <f>SUM(B35:C35)</f>
        <v>0</v>
      </c>
    </row>
    <row r="36" spans="1:4">
      <c r="A36" s="42" t="s">
        <v>27</v>
      </c>
      <c r="B36" s="43"/>
      <c r="C36" s="43"/>
      <c r="D36" s="44">
        <f>SUM(B36:C36)</f>
        <v>0</v>
      </c>
    </row>
    <row r="37" spans="1:4">
      <c r="A37" s="48" t="s">
        <v>28</v>
      </c>
      <c r="B37" s="49">
        <f>(B34-B35-B36)</f>
        <v>0</v>
      </c>
      <c r="C37" s="49">
        <f>(C34-C35-C36)</f>
        <v>0</v>
      </c>
      <c r="D37" s="49">
        <f>(D34-D35-D36)</f>
        <v>0</v>
      </c>
    </row>
    <row r="38" spans="1:4">
      <c r="A38" s="50"/>
      <c r="B38" s="50"/>
      <c r="C38" s="50"/>
      <c r="D38" s="50"/>
    </row>
    <row r="39" spans="1:4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39"/>
  <sheetViews>
    <sheetView topLeftCell="A15" workbookViewId="0">
      <selection activeCell="G18" sqref="G18"/>
    </sheetView>
  </sheetViews>
  <sheetFormatPr defaultRowHeight="14.45"/>
  <cols>
    <col min="1" max="1" width="35.5703125" style="1" customWidth="1"/>
    <col min="2" max="4" width="12.7109375" style="1" customWidth="1"/>
  </cols>
  <sheetData>
    <row r="2" spans="1:4" ht="18">
      <c r="A2" s="57" t="s">
        <v>31</v>
      </c>
      <c r="B2" s="55"/>
      <c r="C2" s="98"/>
      <c r="D2" s="55"/>
    </row>
    <row r="3" spans="1:4" ht="15.6">
      <c r="A3" s="100" t="s">
        <v>33</v>
      </c>
      <c r="B3" s="108"/>
      <c r="C3" s="108"/>
      <c r="D3" s="108"/>
    </row>
    <row r="4" spans="1:4">
      <c r="A4" s="124" t="s">
        <v>1</v>
      </c>
      <c r="B4" s="124"/>
      <c r="C4" s="124"/>
      <c r="D4" s="4"/>
    </row>
    <row r="5" spans="1:4">
      <c r="A5" s="109"/>
      <c r="B5" s="19"/>
      <c r="C5" s="19"/>
      <c r="D5" s="4"/>
    </row>
    <row r="6" spans="1:4">
      <c r="A6" s="20" t="s">
        <v>2</v>
      </c>
      <c r="B6" s="4"/>
      <c r="C6" s="4"/>
      <c r="D6" s="20"/>
    </row>
    <row r="7" spans="1:4">
      <c r="A7" s="21"/>
      <c r="B7" s="22" t="s">
        <v>3</v>
      </c>
      <c r="C7" s="22" t="s">
        <v>3</v>
      </c>
      <c r="D7" s="23" t="s">
        <v>4</v>
      </c>
    </row>
    <row r="8" spans="1:4">
      <c r="A8" s="21"/>
      <c r="B8" s="24">
        <v>2020</v>
      </c>
      <c r="C8" s="24">
        <v>2021</v>
      </c>
      <c r="D8" s="25"/>
    </row>
    <row r="9" spans="1:4">
      <c r="A9" s="26" t="s">
        <v>5</v>
      </c>
      <c r="B9" s="27">
        <f>SUM(B10:B11)</f>
        <v>0</v>
      </c>
      <c r="C9" s="27">
        <f>SUM(C10:C11)</f>
        <v>0</v>
      </c>
      <c r="D9" s="28">
        <f>SUM(B9:C9)</f>
        <v>0</v>
      </c>
    </row>
    <row r="10" spans="1:4">
      <c r="A10" s="29" t="s">
        <v>6</v>
      </c>
      <c r="B10" s="30"/>
      <c r="C10" s="30"/>
      <c r="D10" s="31">
        <f>SUM(B10:C10)</f>
        <v>0</v>
      </c>
    </row>
    <row r="11" spans="1:4">
      <c r="A11" s="54" t="s">
        <v>7</v>
      </c>
      <c r="B11" s="30"/>
      <c r="C11" s="30"/>
      <c r="D11" s="31">
        <f>SUM(B11:C11)</f>
        <v>0</v>
      </c>
    </row>
    <row r="12" spans="1:4">
      <c r="A12" s="125"/>
      <c r="B12" s="126"/>
      <c r="C12" s="126"/>
      <c r="D12" s="127"/>
    </row>
    <row r="13" spans="1:4">
      <c r="A13" s="32" t="s">
        <v>8</v>
      </c>
      <c r="B13" s="27">
        <f>SUM(B14:B17)</f>
        <v>0</v>
      </c>
      <c r="C13" s="27">
        <f>SUM(C14:C17)</f>
        <v>0</v>
      </c>
      <c r="D13" s="28">
        <f>SUM(B13:C13)</f>
        <v>0</v>
      </c>
    </row>
    <row r="14" spans="1:4">
      <c r="A14" s="29" t="s">
        <v>9</v>
      </c>
      <c r="B14" s="30"/>
      <c r="C14" s="30"/>
      <c r="D14" s="31">
        <f>SUM(B14:C14)</f>
        <v>0</v>
      </c>
    </row>
    <row r="15" spans="1:4">
      <c r="A15" s="29" t="s">
        <v>10</v>
      </c>
      <c r="B15" s="30"/>
      <c r="C15" s="30"/>
      <c r="D15" s="31">
        <f>SUM(B15:C15)</f>
        <v>0</v>
      </c>
    </row>
    <row r="16" spans="1:4">
      <c r="A16" s="29" t="s">
        <v>11</v>
      </c>
      <c r="B16" s="30"/>
      <c r="C16" s="30"/>
      <c r="D16" s="31">
        <f>SUM(B16:C16)</f>
        <v>0</v>
      </c>
    </row>
    <row r="17" spans="1:4">
      <c r="A17" s="29" t="s">
        <v>12</v>
      </c>
      <c r="B17" s="30"/>
      <c r="C17" s="30"/>
      <c r="D17" s="31">
        <f>SUM(B17:C17)</f>
        <v>0</v>
      </c>
    </row>
    <row r="18" spans="1:4">
      <c r="A18" s="125"/>
      <c r="B18" s="126"/>
      <c r="C18" s="126"/>
      <c r="D18" s="127"/>
    </row>
    <row r="19" spans="1:4">
      <c r="A19" s="26" t="s">
        <v>13</v>
      </c>
      <c r="B19" s="33"/>
      <c r="C19" s="33"/>
      <c r="D19" s="28">
        <f>SUM(B19:C19)</f>
        <v>0</v>
      </c>
    </row>
    <row r="20" spans="1:4">
      <c r="A20" s="128"/>
      <c r="B20" s="129"/>
      <c r="C20" s="129"/>
      <c r="D20" s="130"/>
    </row>
    <row r="21" spans="1:4">
      <c r="A21" s="26" t="s">
        <v>14</v>
      </c>
      <c r="B21" s="33"/>
      <c r="C21" s="33"/>
      <c r="D21" s="28">
        <f>SUM(B21:C21)</f>
        <v>0</v>
      </c>
    </row>
    <row r="22" spans="1:4">
      <c r="A22" s="34"/>
      <c r="B22" s="35"/>
      <c r="C22" s="35"/>
      <c r="D22" s="36"/>
    </row>
    <row r="23" spans="1:4">
      <c r="A23" s="26" t="s">
        <v>15</v>
      </c>
      <c r="B23" s="33"/>
      <c r="C23" s="33"/>
      <c r="D23" s="28">
        <f>SUM(B23:C23)</f>
        <v>0</v>
      </c>
    </row>
    <row r="24" spans="1:4">
      <c r="A24" s="125"/>
      <c r="B24" s="126"/>
      <c r="C24" s="126"/>
      <c r="D24" s="127"/>
    </row>
    <row r="25" spans="1:4">
      <c r="A25" s="26" t="s">
        <v>16</v>
      </c>
      <c r="B25" s="27">
        <f>SUM(B26:B28)</f>
        <v>0</v>
      </c>
      <c r="C25" s="27">
        <f>SUM(C26:C28)</f>
        <v>0</v>
      </c>
      <c r="D25" s="28">
        <f>SUM(B25:C25)</f>
        <v>0</v>
      </c>
    </row>
    <row r="26" spans="1:4">
      <c r="A26" s="29" t="s">
        <v>17</v>
      </c>
      <c r="B26" s="30"/>
      <c r="C26" s="30"/>
      <c r="D26" s="31">
        <f>SUM(B26:C26)</f>
        <v>0</v>
      </c>
    </row>
    <row r="27" spans="1:4">
      <c r="A27" s="29" t="s">
        <v>18</v>
      </c>
      <c r="B27" s="30"/>
      <c r="C27" s="30"/>
      <c r="D27" s="31">
        <f>SUM(B27:C27)</f>
        <v>0</v>
      </c>
    </row>
    <row r="28" spans="1:4">
      <c r="A28" s="29" t="s">
        <v>19</v>
      </c>
      <c r="B28" s="30"/>
      <c r="C28" s="30"/>
      <c r="D28" s="31">
        <f>SUM(B28:C28)</f>
        <v>0</v>
      </c>
    </row>
    <row r="29" spans="1:4" ht="15" thickBot="1">
      <c r="A29" s="121"/>
      <c r="B29" s="122"/>
      <c r="C29" s="122"/>
      <c r="D29" s="123"/>
    </row>
    <row r="30" spans="1:4" ht="15" thickBot="1">
      <c r="A30" s="51" t="s">
        <v>20</v>
      </c>
      <c r="B30" s="52">
        <f>SUM(B9,B13,B19,B21,B23,B25)</f>
        <v>0</v>
      </c>
      <c r="C30" s="52">
        <f>SUM(C9,C13,C19,C21,C23,C25)</f>
        <v>0</v>
      </c>
      <c r="D30" s="52">
        <f>SUM(D9,D13,D19,D21,D23,D25)</f>
        <v>0</v>
      </c>
    </row>
    <row r="31" spans="1:4" ht="24">
      <c r="A31" s="37" t="s">
        <v>21</v>
      </c>
      <c r="B31" s="53"/>
      <c r="C31" s="53"/>
      <c r="D31" s="39">
        <f>SUM(B31:C31)</f>
        <v>0</v>
      </c>
    </row>
    <row r="32" spans="1:4">
      <c r="A32" s="40" t="s">
        <v>22</v>
      </c>
      <c r="B32" s="30"/>
      <c r="C32" s="30"/>
      <c r="D32" s="41">
        <f>SUM(B32:C32)</f>
        <v>0</v>
      </c>
    </row>
    <row r="33" spans="1:4" ht="15" thickBot="1">
      <c r="A33" s="42" t="s">
        <v>23</v>
      </c>
      <c r="B33" s="43"/>
      <c r="C33" s="43"/>
      <c r="D33" s="44">
        <f>SUM(B33:C33)</f>
        <v>0</v>
      </c>
    </row>
    <row r="34" spans="1:4" ht="24.6" thickBot="1">
      <c r="A34" s="45" t="s">
        <v>24</v>
      </c>
      <c r="B34" s="46">
        <f>(B30-B31-B32-B33)</f>
        <v>0</v>
      </c>
      <c r="C34" s="46">
        <f>(C30-C31-C32-C33)</f>
        <v>0</v>
      </c>
      <c r="D34" s="46">
        <f>(D30-D31-D32-D33)</f>
        <v>0</v>
      </c>
    </row>
    <row r="35" spans="1:4">
      <c r="A35" s="47" t="s">
        <v>26</v>
      </c>
      <c r="B35" s="38"/>
      <c r="C35" s="38"/>
      <c r="D35" s="39">
        <f>SUM(B35:C35)</f>
        <v>0</v>
      </c>
    </row>
    <row r="36" spans="1:4" ht="15" thickBot="1">
      <c r="A36" s="42" t="s">
        <v>27</v>
      </c>
      <c r="B36" s="43"/>
      <c r="C36" s="43"/>
      <c r="D36" s="44">
        <f>SUM(B36:C36)</f>
        <v>0</v>
      </c>
    </row>
    <row r="37" spans="1:4" ht="15.6" thickTop="1" thickBot="1">
      <c r="A37" s="48" t="s">
        <v>28</v>
      </c>
      <c r="B37" s="49">
        <f>(B34-B35-B36)</f>
        <v>0</v>
      </c>
      <c r="C37" s="49">
        <f>(C34-C35-C36)</f>
        <v>0</v>
      </c>
      <c r="D37" s="49">
        <f>(D34-D35-D36)</f>
        <v>0</v>
      </c>
    </row>
    <row r="38" spans="1:4" ht="15" thickTop="1">
      <c r="A38" s="50"/>
      <c r="B38" s="50"/>
      <c r="C38" s="50"/>
      <c r="D38" s="50"/>
    </row>
    <row r="39" spans="1:4">
      <c r="A39" s="20"/>
      <c r="B39" s="4"/>
      <c r="C39" s="4"/>
      <c r="D39" s="4"/>
    </row>
  </sheetData>
  <mergeCells count="6">
    <mergeCell ref="A29:D29"/>
    <mergeCell ref="A4:C4"/>
    <mergeCell ref="A12:D12"/>
    <mergeCell ref="A18:D18"/>
    <mergeCell ref="A20:D20"/>
    <mergeCell ref="A24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1"/>
  <sheetViews>
    <sheetView topLeftCell="A12" zoomScaleNormal="100" workbookViewId="0">
      <selection activeCell="A65" sqref="A65"/>
    </sheetView>
  </sheetViews>
  <sheetFormatPr defaultRowHeight="14.45"/>
  <cols>
    <col min="1" max="1" width="35.5703125" style="1" customWidth="1"/>
    <col min="2" max="4" width="12.7109375" style="1" customWidth="1"/>
  </cols>
  <sheetData>
    <row r="2" spans="1:4" ht="15.6">
      <c r="B2" s="113" t="s">
        <v>34</v>
      </c>
      <c r="C2" s="113"/>
      <c r="D2" s="113"/>
    </row>
    <row r="3" spans="1:4">
      <c r="B3" s="58" t="s">
        <v>35</v>
      </c>
    </row>
    <row r="4" spans="1:4">
      <c r="B4" s="58" t="s">
        <v>36</v>
      </c>
      <c r="C4" s="59"/>
      <c r="D4" s="59"/>
    </row>
    <row r="5" spans="1:4">
      <c r="C5" s="2"/>
      <c r="D5" s="2"/>
    </row>
    <row r="6" spans="1:4">
      <c r="C6" s="2"/>
      <c r="D6" s="2"/>
    </row>
    <row r="7" spans="1:4">
      <c r="A7" s="58" t="s">
        <v>37</v>
      </c>
      <c r="C7" s="2"/>
      <c r="D7" s="2"/>
    </row>
    <row r="8" spans="1:4">
      <c r="A8" s="3" t="s">
        <v>38</v>
      </c>
      <c r="B8" s="4"/>
      <c r="C8" s="4"/>
      <c r="D8" s="4"/>
    </row>
    <row r="9" spans="1:4">
      <c r="A9" s="5" t="s">
        <v>39</v>
      </c>
      <c r="B9" s="6" t="s">
        <v>40</v>
      </c>
      <c r="C9" s="7"/>
      <c r="D9" s="8"/>
    </row>
    <row r="10" spans="1:4">
      <c r="A10" s="9"/>
      <c r="B10" s="10"/>
      <c r="C10" s="4"/>
      <c r="D10" s="11"/>
    </row>
    <row r="11" spans="1:4">
      <c r="A11" s="56" t="s">
        <v>41</v>
      </c>
      <c r="B11" s="12" t="s">
        <v>42</v>
      </c>
      <c r="C11" s="13"/>
      <c r="D11" s="14"/>
    </row>
    <row r="12" spans="1:4">
      <c r="A12" s="15"/>
      <c r="B12" s="16"/>
      <c r="C12" s="17"/>
      <c r="D12" s="18"/>
    </row>
    <row r="13" spans="1:4">
      <c r="A13" s="114"/>
      <c r="B13" s="114"/>
      <c r="C13" s="114"/>
      <c r="D13" s="4"/>
    </row>
    <row r="14" spans="1:4">
      <c r="A14" s="61"/>
      <c r="B14" s="61"/>
      <c r="C14" s="61"/>
      <c r="D14" s="4"/>
    </row>
    <row r="15" spans="1:4">
      <c r="A15" s="109"/>
      <c r="B15" s="19"/>
      <c r="C15" s="19"/>
      <c r="D15" s="4"/>
    </row>
    <row r="16" spans="1:4">
      <c r="A16" s="20" t="s">
        <v>2</v>
      </c>
      <c r="B16" s="4"/>
      <c r="C16" s="4"/>
      <c r="D16" s="20"/>
    </row>
    <row r="17" spans="1:5">
      <c r="A17" s="60" t="s">
        <v>43</v>
      </c>
      <c r="B17" s="4"/>
      <c r="C17" s="4"/>
      <c r="D17" s="20"/>
    </row>
    <row r="18" spans="1:5">
      <c r="A18" s="60"/>
      <c r="B18" s="4"/>
      <c r="C18" s="4"/>
      <c r="D18" s="20"/>
    </row>
    <row r="19" spans="1:5">
      <c r="A19" s="74"/>
      <c r="B19" s="75" t="s">
        <v>3</v>
      </c>
      <c r="C19" s="75" t="s">
        <v>3</v>
      </c>
      <c r="D19" s="76" t="s">
        <v>4</v>
      </c>
    </row>
    <row r="20" spans="1:5">
      <c r="A20" s="74"/>
      <c r="B20" s="77">
        <v>2020</v>
      </c>
      <c r="C20" s="77">
        <v>2021</v>
      </c>
      <c r="D20" s="78"/>
    </row>
    <row r="21" spans="1:5">
      <c r="A21" s="79" t="s">
        <v>5</v>
      </c>
      <c r="B21" s="64">
        <f>SUM(B22:B23)</f>
        <v>1071165.8899999999</v>
      </c>
      <c r="C21" s="64">
        <f>SUM(C22:C23)</f>
        <v>1601186.45</v>
      </c>
      <c r="D21" s="65">
        <f>SUM(B21:C21)</f>
        <v>2672352.34</v>
      </c>
    </row>
    <row r="22" spans="1:5">
      <c r="A22" s="80" t="s">
        <v>6</v>
      </c>
      <c r="B22" s="81">
        <f>SUM('Osa-alue 1'!B10)+('Osa-alue 2'!B10)+('Osa-alue 3'!B10)+('Osa-alue 4'!B10)+('Osa-alue 4 (2)'!B10)</f>
        <v>37500</v>
      </c>
      <c r="C22" s="81">
        <f>SUM('Osa-alue 1'!C10)+('Osa-alue 2'!C10)+('Osa-alue 3'!C10)+('Osa-alue 4'!C10)+('Osa-alue 4 (2)'!C10)</f>
        <v>75000</v>
      </c>
      <c r="D22" s="66">
        <f>SUM(B22:C22)</f>
        <v>112500</v>
      </c>
    </row>
    <row r="23" spans="1:5">
      <c r="A23" s="82" t="s">
        <v>7</v>
      </c>
      <c r="B23" s="81">
        <f>SUM('Osa-alue 1'!B11)+('Osa-alue 2'!B11)+('Osa-alue 3'!B11)+('Osa-alue 4'!B11)+('Osa-alue 4 (2)'!B11)</f>
        <v>1033665.8899999999</v>
      </c>
      <c r="C23" s="81">
        <f>SUM('Osa-alue 1'!C11)+('Osa-alue 2'!C11)+('Osa-alue 3'!C11)+('Osa-alue 4'!C11)+('Osa-alue 4 (2)'!C11)</f>
        <v>1526186.45</v>
      </c>
      <c r="D23" s="66">
        <f>SUM(B23:C23)</f>
        <v>2559852.34</v>
      </c>
    </row>
    <row r="24" spans="1:5">
      <c r="A24" s="115"/>
      <c r="B24" s="116"/>
      <c r="C24" s="116"/>
      <c r="D24" s="117"/>
      <c r="E24" s="63"/>
    </row>
    <row r="25" spans="1:5">
      <c r="A25" s="83" t="s">
        <v>8</v>
      </c>
      <c r="B25" s="64">
        <f>SUM(B26:B29)</f>
        <v>1344752.45</v>
      </c>
      <c r="C25" s="64">
        <f>SUM(C26:C29)</f>
        <v>2302892.65</v>
      </c>
      <c r="D25" s="65">
        <f>SUM(B25:C25)</f>
        <v>3647645.0999999996</v>
      </c>
    </row>
    <row r="26" spans="1:5">
      <c r="A26" s="80" t="s">
        <v>9</v>
      </c>
      <c r="B26" s="81">
        <f>SUM('Osa-alue 1'!B14)+('Osa-alue 2'!B14)+('Osa-alue 3'!B14)+('Osa-alue 4'!B14)+('Osa-alue 4 (2)'!B14)</f>
        <v>843250.13</v>
      </c>
      <c r="C26" s="81">
        <f>SUM('Osa-alue 1'!C14)+('Osa-alue 2'!C14)+('Osa-alue 3'!C14)+('Osa-alue 4'!C14)+('Osa-alue 4 (2)'!C14)</f>
        <v>1713949.3900000001</v>
      </c>
      <c r="D26" s="66">
        <f>SUM(B26:C26)</f>
        <v>2557199.52</v>
      </c>
    </row>
    <row r="27" spans="1:5">
      <c r="A27" s="80" t="s">
        <v>10</v>
      </c>
      <c r="B27" s="81">
        <f>SUM('Osa-alue 1'!B15)+('Osa-alue 2'!B15)+('Osa-alue 3'!B15)+('Osa-alue 4'!B15)+('Osa-alue 4 (2)'!B15)</f>
        <v>20000</v>
      </c>
      <c r="C27" s="81">
        <f>SUM('Osa-alue 1'!C15)+('Osa-alue 2'!C15)+('Osa-alue 3'!C15)+('Osa-alue 4'!C15)+('Osa-alue 4 (2)'!C15)</f>
        <v>24515.9</v>
      </c>
      <c r="D27" s="66">
        <f>SUM(B27:C27)</f>
        <v>44515.9</v>
      </c>
    </row>
    <row r="28" spans="1:5">
      <c r="A28" s="80" t="s">
        <v>11</v>
      </c>
      <c r="B28" s="81">
        <f>SUM('Osa-alue 1'!B16)+('Osa-alue 2'!B16)+('Osa-alue 3'!B16)+('Osa-alue 4'!B16)+('Osa-alue 4 (2)'!B16)</f>
        <v>0</v>
      </c>
      <c r="C28" s="81">
        <f>SUM('Osa-alue 1'!C16)+('Osa-alue 2'!C16)+('Osa-alue 3'!C16)+('Osa-alue 4'!C16)+('Osa-alue 4 (2)'!C16)</f>
        <v>36127.17</v>
      </c>
      <c r="D28" s="66">
        <f>SUM(B28:C28)</f>
        <v>36127.17</v>
      </c>
    </row>
    <row r="29" spans="1:5">
      <c r="A29" s="80" t="s">
        <v>12</v>
      </c>
      <c r="B29" s="81">
        <f>SUM('Osa-alue 1'!B17)+('Osa-alue 2'!B17)+('Osa-alue 3'!B17)+('Osa-alue 4'!B17)+('Osa-alue 4 (2)'!B17)</f>
        <v>481502.32</v>
      </c>
      <c r="C29" s="81">
        <f>SUM('Osa-alue 1'!C17)+('Osa-alue 2'!C17)+('Osa-alue 3'!C17)+('Osa-alue 4'!C17)+('Osa-alue 4 (2)'!C17)</f>
        <v>528300.19000000006</v>
      </c>
      <c r="D29" s="66">
        <f>SUM(B29:C29)</f>
        <v>1009802.51</v>
      </c>
    </row>
    <row r="30" spans="1:5">
      <c r="A30" s="115"/>
      <c r="B30" s="116"/>
      <c r="C30" s="116"/>
      <c r="D30" s="117"/>
    </row>
    <row r="31" spans="1:5">
      <c r="A31" s="79" t="s">
        <v>13</v>
      </c>
      <c r="B31" s="84">
        <f>SUM('Osa-alue 1'!B19)+('Osa-alue 2'!B19)+('Osa-alue 3'!B19)+('Osa-alue 4'!B19)+('Osa-alue 4 (2)'!B19)</f>
        <v>25902.78</v>
      </c>
      <c r="C31" s="84">
        <f>SUM('Osa-alue 1'!C19)+('Osa-alue 2'!C19)+('Osa-alue 3'!C19)+('Osa-alue 4'!C19)+('Osa-alue 4 (2)'!C19)</f>
        <v>10962.3</v>
      </c>
      <c r="D31" s="65">
        <f>SUM(B31:C31)</f>
        <v>36865.08</v>
      </c>
    </row>
    <row r="32" spans="1:5">
      <c r="A32" s="118"/>
      <c r="B32" s="119"/>
      <c r="C32" s="119"/>
      <c r="D32" s="120"/>
    </row>
    <row r="33" spans="1:4">
      <c r="A33" s="79" t="s">
        <v>14</v>
      </c>
      <c r="B33" s="84">
        <f>SUM('Osa-alue 1'!B21)+('Osa-alue 2'!B21)+('Osa-alue 3'!B21)+('Osa-alue 4'!B21)+('Osa-alue 4 (2)'!B21)</f>
        <v>0</v>
      </c>
      <c r="C33" s="84">
        <f>SUM('Osa-alue 1'!C21)+('Osa-alue 2'!C21)+('Osa-alue 3'!C21)+('Osa-alue 4'!C21)+('Osa-alue 4 (2)'!C21)</f>
        <v>0</v>
      </c>
      <c r="D33" s="65">
        <f>SUM(B33:C33)</f>
        <v>0</v>
      </c>
    </row>
    <row r="34" spans="1:4">
      <c r="A34" s="85"/>
      <c r="B34" s="86"/>
      <c r="C34" s="86"/>
      <c r="D34" s="87"/>
    </row>
    <row r="35" spans="1:4">
      <c r="A35" s="79" t="s">
        <v>15</v>
      </c>
      <c r="B35" s="84">
        <f>SUM('Osa-alue 1'!B23)+('Osa-alue 2'!B23)+('Osa-alue 3'!B23)+('Osa-alue 4'!B23)+('Osa-alue 4 (2)'!B23)</f>
        <v>36585.199999999997</v>
      </c>
      <c r="C35" s="84">
        <f>SUM('Osa-alue 1'!C23)+('Osa-alue 2'!C23)+('Osa-alue 3'!C23)+('Osa-alue 4'!C23)+('Osa-alue 4 (2)'!C23)</f>
        <v>46552.29</v>
      </c>
      <c r="D35" s="65">
        <f>SUM(B35:C35)</f>
        <v>83137.489999999991</v>
      </c>
    </row>
    <row r="36" spans="1:4">
      <c r="A36" s="115"/>
      <c r="B36" s="116"/>
      <c r="C36" s="116"/>
      <c r="D36" s="117"/>
    </row>
    <row r="37" spans="1:4">
      <c r="A37" s="79" t="s">
        <v>16</v>
      </c>
      <c r="B37" s="64">
        <f>SUM(B38:B40)</f>
        <v>0</v>
      </c>
      <c r="C37" s="64">
        <f>SUM(C38:C40)</f>
        <v>0</v>
      </c>
      <c r="D37" s="65">
        <f>SUM(B37:C37)</f>
        <v>0</v>
      </c>
    </row>
    <row r="38" spans="1:4">
      <c r="A38" s="80" t="s">
        <v>17</v>
      </c>
      <c r="B38" s="81">
        <f>SUM('Osa-alue 1'!B26)+('Osa-alue 2'!B26)+('Osa-alue 3'!B26)+('Osa-alue 4'!B26)+('Osa-alue 4 (2)'!B26)</f>
        <v>0</v>
      </c>
      <c r="C38" s="81">
        <f>SUM('Osa-alue 1'!C26)+('Osa-alue 2'!C26)+('Osa-alue 3'!C26)+('Osa-alue 4'!C26)+('Osa-alue 4 (2)'!C26)</f>
        <v>0</v>
      </c>
      <c r="D38" s="66">
        <f>SUM(B38:C38)</f>
        <v>0</v>
      </c>
    </row>
    <row r="39" spans="1:4">
      <c r="A39" s="80" t="s">
        <v>18</v>
      </c>
      <c r="B39" s="81">
        <f>SUM('Osa-alue 1'!B27)+('Osa-alue 2'!B27)+('Osa-alue 3'!B27)+('Osa-alue 4'!B27)+('Osa-alue 4 (2)'!B27)</f>
        <v>0</v>
      </c>
      <c r="C39" s="81">
        <f>SUM('Osa-alue 1'!C27)+('Osa-alue 2'!C27)+('Osa-alue 3'!C27)+('Osa-alue 4'!C27)+('Osa-alue 4 (2)'!C27)</f>
        <v>0</v>
      </c>
      <c r="D39" s="66">
        <f>SUM(B39:C39)</f>
        <v>0</v>
      </c>
    </row>
    <row r="40" spans="1:4">
      <c r="A40" s="80" t="s">
        <v>19</v>
      </c>
      <c r="B40" s="81">
        <f>SUM('Osa-alue 1'!B28)+('Osa-alue 2'!B28)+('Osa-alue 3'!B28)+('Osa-alue 4'!B28)+('Osa-alue 4 (2)'!B28)</f>
        <v>0</v>
      </c>
      <c r="C40" s="81">
        <f>SUM('Osa-alue 1'!C28)+('Osa-alue 2'!C28)+('Osa-alue 3'!C28)+('Osa-alue 4'!C28)+('Osa-alue 4 (2)'!C28)</f>
        <v>0</v>
      </c>
      <c r="D40" s="66">
        <f>SUM(B40:C40)</f>
        <v>0</v>
      </c>
    </row>
    <row r="41" spans="1:4">
      <c r="A41" s="110"/>
      <c r="B41" s="111"/>
      <c r="C41" s="111"/>
      <c r="D41" s="112"/>
    </row>
    <row r="42" spans="1:4">
      <c r="A42" s="88" t="s">
        <v>20</v>
      </c>
      <c r="B42" s="67">
        <f>SUM(B21,B25,B31,B33,B35,B37)</f>
        <v>2478406.3199999998</v>
      </c>
      <c r="C42" s="67">
        <f>SUM(C21,C25,C31,C33,C35,C37)</f>
        <v>3961593.6899999995</v>
      </c>
      <c r="D42" s="68">
        <f>SUM(D21,D25,D31,D33,D35,D37)</f>
        <v>6440000.0099999998</v>
      </c>
    </row>
    <row r="43" spans="1:4" ht="24">
      <c r="A43" s="89" t="s">
        <v>21</v>
      </c>
      <c r="B43" s="90">
        <f>SUM('Osa-alue 1'!B31)+('Osa-alue 2'!B31)+('Osa-alue 3'!B31)+('Osa-alue 4'!B31)+('Osa-alue 4 (2)'!B31)</f>
        <v>0</v>
      </c>
      <c r="C43" s="90">
        <f>SUM('Osa-alue 1'!C31)+('Osa-alue 2'!C31)+('Osa-alue 3'!C31)+('Osa-alue 4'!C31)+('Osa-alue 4 (2)'!C31)</f>
        <v>0</v>
      </c>
      <c r="D43" s="69">
        <f>SUM(B43:C43)</f>
        <v>0</v>
      </c>
    </row>
    <row r="44" spans="1:4">
      <c r="A44" s="91" t="s">
        <v>22</v>
      </c>
      <c r="B44" s="81">
        <f>SUM('Osa-alue 1'!B32)+('Osa-alue 2'!B32)+('Osa-alue 3'!B32)+('Osa-alue 4'!B32)+('Osa-alue 4 (2)'!B32)</f>
        <v>0</v>
      </c>
      <c r="C44" s="81">
        <f>SUM('Osa-alue 1'!C32)+('Osa-alue 2'!C32)+('Osa-alue 3'!C32)+('Osa-alue 4'!C32)+('Osa-alue 4 (2)'!C32)</f>
        <v>0</v>
      </c>
      <c r="D44" s="70">
        <f>SUM(B44:C44)</f>
        <v>0</v>
      </c>
    </row>
    <row r="45" spans="1:4">
      <c r="A45" s="92" t="s">
        <v>23</v>
      </c>
      <c r="B45" s="93">
        <f>SUM('Osa-alue 1'!B33)+('Osa-alue 2'!B33)+('Osa-alue 3'!B33)+('Osa-alue 4'!B33)+('Osa-alue 4 (2)'!B33)</f>
        <v>0</v>
      </c>
      <c r="C45" s="93">
        <f>SUM('Osa-alue 1'!C33)+('Osa-alue 2'!C33)+('Osa-alue 3'!C33)+('Osa-alue 4'!C33)+('Osa-alue 4 (2)'!C33)</f>
        <v>0</v>
      </c>
      <c r="D45" s="71">
        <f>SUM(B45:C45)</f>
        <v>0</v>
      </c>
    </row>
    <row r="46" spans="1:4" ht="24">
      <c r="A46" s="94" t="s">
        <v>24</v>
      </c>
      <c r="B46" s="72">
        <f>(B42-B43-B44-B45)</f>
        <v>2478406.3199999998</v>
      </c>
      <c r="C46" s="72">
        <f>(C42-C43-C44-C45)</f>
        <v>3961593.6899999995</v>
      </c>
      <c r="D46" s="72">
        <f>(D42-D43-D44-D45)</f>
        <v>6440000.0099999998</v>
      </c>
    </row>
    <row r="47" spans="1:4">
      <c r="A47" s="95" t="s">
        <v>26</v>
      </c>
      <c r="B47" s="96">
        <f>SUM('Osa-alue 1'!B35)+('Osa-alue 2'!B35)+('Osa-alue 3'!B35)+('Osa-alue 4'!B35)+('Osa-alue 4 (2)'!B35)</f>
        <v>495681.26400000002</v>
      </c>
      <c r="C47" s="96">
        <f>SUM('Osa-alue 1'!C35)+('Osa-alue 2'!C35)+('Osa-alue 3'!C35)+('Osa-alue 4'!C35)+('Osa-alue 4 (2)'!C35)</f>
        <v>792318.73800000001</v>
      </c>
      <c r="D47" s="69">
        <f>SUM(B47:C47)</f>
        <v>1288000.0020000001</v>
      </c>
    </row>
    <row r="48" spans="1:4">
      <c r="A48" s="92" t="s">
        <v>27</v>
      </c>
      <c r="B48" s="93">
        <f>SUM('Osa-alue 1'!B36)+('Osa-alue 2'!B36)+('Osa-alue 3'!B36)+('Osa-alue 4'!B36)+('Osa-alue 4 (2)'!B36)</f>
        <v>0</v>
      </c>
      <c r="C48" s="93">
        <f>SUM('Osa-alue 1'!C36)+('Osa-alue 2'!C36)+('Osa-alue 3'!C36)+('Osa-alue 4'!C36)+('Osa-alue 4 (2)'!C36)</f>
        <v>0</v>
      </c>
      <c r="D48" s="71">
        <f>SUM(B48:C48)</f>
        <v>0</v>
      </c>
    </row>
    <row r="49" spans="1:4">
      <c r="A49" s="97" t="s">
        <v>28</v>
      </c>
      <c r="B49" s="73">
        <f>(B46-B47-B48)</f>
        <v>1982725.0559999999</v>
      </c>
      <c r="C49" s="73">
        <f>(C46-C47-C48)</f>
        <v>3169274.9519999996</v>
      </c>
      <c r="D49" s="73">
        <f>(D46-D47-D48)</f>
        <v>5152000.0079999994</v>
      </c>
    </row>
    <row r="50" spans="1:4">
      <c r="A50" s="50"/>
      <c r="B50" s="50"/>
      <c r="C50" s="50"/>
      <c r="D50" s="50"/>
    </row>
    <row r="51" spans="1:4">
      <c r="A51" s="20"/>
      <c r="B51" s="4"/>
      <c r="C51" s="4"/>
      <c r="D51" s="101"/>
    </row>
  </sheetData>
  <sheetProtection algorithmName="SHA-512" hashValue="q9qQ0Y7keqxEzkr4SYsdZJ2oGFtbmuyEHwOAyxMeUlNfXfDqD9WBFftEQUVEx1I/s/DHUg2IO3JKhhj0HGxg2w==" saltValue="XlAiBa/oLMx9S5G4Xz6d7w==" spinCount="100000" sheet="1" objects="1" scenarios="1"/>
  <mergeCells count="7">
    <mergeCell ref="A41:D41"/>
    <mergeCell ref="B2:D2"/>
    <mergeCell ref="A13:C13"/>
    <mergeCell ref="A24:D24"/>
    <mergeCell ref="A30:D30"/>
    <mergeCell ref="A32:D32"/>
    <mergeCell ref="A36:D3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5302767-e87c-4e1e-9bad-cd34a90e78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475A0F41BED41419A26EF79BB5D6CD9" ma:contentTypeVersion="10" ma:contentTypeDescription="Luo uusi asiakirja." ma:contentTypeScope="" ma:versionID="50c3ef610e16be6569d5ca706fdfa343">
  <xsd:schema xmlns:xsd="http://www.w3.org/2001/XMLSchema" xmlns:xs="http://www.w3.org/2001/XMLSchema" xmlns:p="http://schemas.microsoft.com/office/2006/metadata/properties" xmlns:ns2="d5302767-e87c-4e1e-9bad-cd34a90e783f" xmlns:ns3="6737282c-6107-4ab0-ab58-0da062f84f30" targetNamespace="http://schemas.microsoft.com/office/2006/metadata/properties" ma:root="true" ma:fieldsID="4ccd423dfce35644d88452f73faddabc" ns2:_="" ns3:_="">
    <xsd:import namespace="d5302767-e87c-4e1e-9bad-cd34a90e783f"/>
    <xsd:import namespace="6737282c-6107-4ab0-ab58-0da062f84f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02767-e87c-4e1e-9bad-cd34a90e7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Kuittauksen tila" ma:internalName="Kuittauksen_x0020_til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7282c-6107-4ab0-ab58-0da062f84f3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66871-92C5-4784-8AC9-68E8FF7882E8}"/>
</file>

<file path=customXml/itemProps2.xml><?xml version="1.0" encoding="utf-8"?>
<ds:datastoreItem xmlns:ds="http://schemas.openxmlformats.org/officeDocument/2006/customXml" ds:itemID="{B857B7DD-5DB6-48AD-AF98-C24355DC3F09}"/>
</file>

<file path=customXml/itemProps3.xml><?xml version="1.0" encoding="utf-8"?>
<ds:datastoreItem xmlns:ds="http://schemas.openxmlformats.org/officeDocument/2006/customXml" ds:itemID="{72646101-F652-4316-8226-F5C6C5678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Suomen valtion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Lehtimäki Vuokko (STM)</dc:creator>
  <cp:keywords/>
  <dc:description/>
  <cp:lastModifiedBy>Paananen Suvi</cp:lastModifiedBy>
  <cp:revision/>
  <dcterms:created xsi:type="dcterms:W3CDTF">2020-01-06T07:59:09Z</dcterms:created>
  <dcterms:modified xsi:type="dcterms:W3CDTF">2020-08-17T08:43:23Z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0x0101000475A0F41BED41419A26EF79BB5D6CD9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